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<sst xmlns="http://schemas.openxmlformats.org/spreadsheetml/2006/main" count="176" uniqueCount="170">
  <si>
    <t>Song Name</t>
  </si>
  <si>
    <t>Original Game(s)</t>
  </si>
  <si>
    <t>Artist</t>
  </si>
  <si>
    <t>Diff</t>
  </si>
  <si>
    <t>BPM</t>
  </si>
  <si>
    <t>#Steps</t>
  </si>
  <si>
    <t>Strm%</t>
  </si>
  <si>
    <t>Simplified Breakdown</t>
  </si>
  <si>
    <t>Full Breakdown (according to Breakdown Buddy @Discord)</t>
  </si>
  <si>
    <t>Angelic Sphere</t>
  </si>
  <si>
    <t>Deemo/Cytus</t>
  </si>
  <si>
    <t>3R2</t>
  </si>
  <si>
    <t>63*|30-95*</t>
  </si>
  <si>
    <t>31 31 (33) 30 (2) 63 15 15</t>
  </si>
  <si>
    <t>ARCANA (Extended)</t>
  </si>
  <si>
    <t>VOEZ</t>
  </si>
  <si>
    <t>Spar</t>
  </si>
  <si>
    <t>55*-8/3-37/12-29</t>
  </si>
  <si>
    <t>31 23 (4) 7 (13) 3 (2) 37 (5) 12 (4) 29</t>
  </si>
  <si>
    <t>Area184 -Platinum Mix-</t>
  </si>
  <si>
    <t>Cytus</t>
  </si>
  <si>
    <t>Persona</t>
  </si>
  <si>
    <t>8-7-16-3/1-4/1/7-2-2-4</t>
  </si>
  <si>
    <t>8 (4) 7 (3) 16 (2) 3 (7) 1 (4) 4 (15) 1 (12) 6 (2) 2 (2) 2 (2) 4</t>
  </si>
  <si>
    <t>Astral Supplication</t>
  </si>
  <si>
    <t>TAPSONIC TOP</t>
  </si>
  <si>
    <t>siromaru</t>
  </si>
  <si>
    <t>16/32*|71*</t>
  </si>
  <si>
    <t>16 (8) 7 24 (32) 15 49 1 1 1</t>
  </si>
  <si>
    <t>Be There (HiTECH NINJA Remix)</t>
  </si>
  <si>
    <t>Arcaea</t>
  </si>
  <si>
    <t>PSYQUI</t>
  </si>
  <si>
    <t>31*/3|15/3-31*-1</t>
  </si>
  <si>
    <t>15 15 (14) 3 (33) 15 (14) 3 15 15 (4) 1</t>
  </si>
  <si>
    <t>Bookmaker</t>
  </si>
  <si>
    <t>Kobaryo</t>
  </si>
  <si>
    <t>34*/20*/38*-23*</t>
  </si>
  <si>
    <t>3 15 14 (30) 3 16 (8) 7 30 (2) 17 1 1 1</t>
  </si>
  <si>
    <t>3-15***|3/3|15***</t>
  </si>
  <si>
    <t>3 (2) 1 (3) 1 (3) 1 (3) 1 (46) 3 (29) 3 (34) 1 (3) 1 (3) 1 (3) 1</t>
  </si>
  <si>
    <t>Brave My Soul</t>
  </si>
  <si>
    <t>Muse Dash</t>
  </si>
  <si>
    <t>uma</t>
  </si>
  <si>
    <t>30*-16*-16/16*-8/16*-16</t>
  </si>
  <si>
    <t>7 22 (2) 7 8 (2) 16 (8) 7 8 (2) 8 (16) 3 3 8 (2) 16</t>
  </si>
  <si>
    <t>Chemical Infusion</t>
  </si>
  <si>
    <t>Dynamix</t>
  </si>
  <si>
    <t>Hyphen</t>
  </si>
  <si>
    <t>47*|111*</t>
  </si>
  <si>
    <t>15 15 (2) 14 (33) 15 (2) 14 47 15 15</t>
  </si>
  <si>
    <t>Conway's Child (Album mix)</t>
  </si>
  <si>
    <t>Tone Sphere</t>
  </si>
  <si>
    <t>Sta</t>
  </si>
  <si>
    <t>7/15|1/33*</t>
  </si>
  <si>
    <t>7 (15) 1 15 (20) 1 (3) 1 (3) 1 (3) 1 (3) 1 (3) 1 (3) 1 (3) \1\ (7) 1 (14) 1 15 16 \1\</t>
  </si>
  <si>
    <t>Cotton Candy Wonderland</t>
  </si>
  <si>
    <t>Endorfin.</t>
  </si>
  <si>
    <t>8/6/24*-13*-24*/34*</t>
  </si>
  <si>
    <t>8 (3) 1 (4) 6 (9) 16 7 (2) 6 6 (2) 15 8 (8) 8 16 8</t>
  </si>
  <si>
    <t>Crisscrosser (full version)</t>
  </si>
  <si>
    <t>CROSS×BEATS</t>
  </si>
  <si>
    <t>void</t>
  </si>
  <si>
    <t>30/6-6-16/4-30/16/4</t>
  </si>
  <si>
    <t>30 (26) 5 (3) 6 (2) 16 (8) 4 (4) 30 (26) 16 (8) 4</t>
  </si>
  <si>
    <t>Discovered</t>
  </si>
  <si>
    <t>Deemo</t>
  </si>
  <si>
    <t>BlackY</t>
  </si>
  <si>
    <t>16-1-37*-1/2/3/2-54*-2</t>
  </si>
  <si>
    <t>16 (3) 1 (4) 1 2 32 (4) 1 (2) 1 (3) 2 (10) 1 (22) 3 1 (3) 2 (2) 1 2 1 47 (3) 2</t>
  </si>
  <si>
    <t>ENERGY SYNERGY MATRIX (POWER VIP)</t>
  </si>
  <si>
    <t>maimai/Phigros</t>
  </si>
  <si>
    <t>Tanchiky</t>
  </si>
  <si>
    <t>31*-30*|78</t>
  </si>
  <si>
    <t>23 7 (2) 6 23 (33) 78</t>
  </si>
  <si>
    <t>Evoltex (poppi'n extended mix)</t>
  </si>
  <si>
    <t>Dynamix/Arcaea</t>
  </si>
  <si>
    <t>Arch vs n3pu</t>
  </si>
  <si>
    <t>7**-23*/2-31*-31|4-31*</t>
  </si>
  <si>
    <t>1 1 1 1 7 15 (19) 2 (2) 15 15 (3) 31 (37) 4 (4) 15 15</t>
  </si>
  <si>
    <t>1/1/1/1/1|1|2/1/1</t>
  </si>
  <si>
    <t>1 (15) 1 (20) 1 (16) 1 (15) 1 (33) 1 (39) 2 (18) 1 (15) 1</t>
  </si>
  <si>
    <t>Floor of Lava</t>
  </si>
  <si>
    <t>Cytus II/Groove Coaster</t>
  </si>
  <si>
    <t>Ice</t>
  </si>
  <si>
    <t>48*/68*|1-103*</t>
  </si>
  <si>
    <t>7 7 7 7 16 (20) 3 48 (4) 12 (47) 1 (2) 48 (4) 19 \1\ 23 7</t>
  </si>
  <si>
    <t>Fur War, Pur War</t>
  </si>
  <si>
    <t>Cytus II/Deemo</t>
  </si>
  <si>
    <t>N.M.S.T.</t>
  </si>
  <si>
    <t>80*/30-64*</t>
  </si>
  <si>
    <t>7 7 7 7 6 24 16 (16) 30 (2) 6 57</t>
  </si>
  <si>
    <t>G e n g a o z o -Noize of Nocent-</t>
  </si>
  <si>
    <t>CHUNITHM</t>
  </si>
  <si>
    <t>-45, remixed by INNOCENT NOIZE</t>
  </si>
  <si>
    <t>145*/113*</t>
  </si>
  <si>
    <t>16 31 96 (30) 1 95 15</t>
  </si>
  <si>
    <t>GO BACK 2 YOUR RAVE (Cranky Remix)</t>
  </si>
  <si>
    <t>jubeat/REFLEC BEAT</t>
  </si>
  <si>
    <t>nora2r</t>
  </si>
  <si>
    <t>3-54*-32*|11*-22-15</t>
  </si>
  <si>
    <t>3 (2) 23 7 22 (2) 15 16 (35) 4 6 (2) 22 (2) 15</t>
  </si>
  <si>
    <t>GOODBOUNCE (Drunk Remix)</t>
  </si>
  <si>
    <t>Muse Dash/MUSYNC</t>
  </si>
  <si>
    <t>EBIMAYO</t>
  </si>
  <si>
    <t>16*|82*/31*-16</t>
  </si>
  <si>
    <t>7 8 (32) 7 7 15 16 7 8 7 8 (16) 7 7 15 (3) 15</t>
  </si>
  <si>
    <t>GOODTEK (Sprint Remix)</t>
  </si>
  <si>
    <t>Arcaea/Phigros</t>
  </si>
  <si>
    <t>14-16/32*/5-48</t>
  </si>
  <si>
    <t>14 (2) 16 (16) 19 3 3 4 (8) 5 (3) 48</t>
  </si>
  <si>
    <t>keep it up</t>
  </si>
  <si>
    <t>Cytus II/VOEZ</t>
  </si>
  <si>
    <t>28*|1-14-12/1/6-28*</t>
  </si>
  <si>
    <t>7 7 (2) 6 4 (65) 1 (2) 14 (2) 12 (11) 1 (16) 6 (2) 7 7 7 4</t>
  </si>
  <si>
    <t>4-14*/4-2-14*/22*</t>
  </si>
  <si>
    <t>3 (2) 3 3 3 2 (22) 4 (4) 2 (2) 7 6 (10) 7 3 3 3 2</t>
  </si>
  <si>
    <t>MariannE -Dutch Psy mix-</t>
  </si>
  <si>
    <t>Lanota</t>
  </si>
  <si>
    <t>Yooh, remixed by ke-ji</t>
  </si>
  <si>
    <t>45*/56*/2</t>
  </si>
  <si>
    <t>12 7 7 16 (8) 8 47 (7) 2</t>
  </si>
  <si>
    <t>Nocturnal Type</t>
  </si>
  <si>
    <t>Cytus/Cytus II</t>
  </si>
  <si>
    <t>Switchworks</t>
  </si>
  <si>
    <t>23-87-76</t>
  </si>
  <si>
    <t>23 87 76</t>
  </si>
  <si>
    <t>Reflex</t>
  </si>
  <si>
    <t>polytone</t>
  </si>
  <si>
    <t>HiTECH NINJA</t>
  </si>
  <si>
    <t>4-39/6-48*</t>
  </si>
  <si>
    <t>4 (4) 39 (21) 6 (2) 15 15 16</t>
  </si>
  <si>
    <t>sakura storm -Full Version-</t>
  </si>
  <si>
    <t>DDR/IIDX</t>
  </si>
  <si>
    <t>Ryu☆</t>
  </si>
  <si>
    <t>63*-63*</t>
  </si>
  <si>
    <t>45 17 (3) 45 17</t>
  </si>
  <si>
    <t>1/1|1/1</t>
  </si>
  <si>
    <t>1 (17) 1 (47) 1 (17) 1</t>
  </si>
  <si>
    <t>Sentimental Journey</t>
  </si>
  <si>
    <t>Cytus II</t>
  </si>
  <si>
    <t>47*|7/38*/7/54*</t>
  </si>
  <si>
    <t>15 7 7 7 7 (49) 7 (9) 21 (2) 15 (26) 7 (9) 21 (2) 31</t>
  </si>
  <si>
    <t>Snow Goose (Long Version)</t>
  </si>
  <si>
    <t>jubeat</t>
  </si>
  <si>
    <t>Mutsuhiko Izumi</t>
  </si>
  <si>
    <t>10-141-48*</t>
  </si>
  <si>
    <t>10 141 25 22</t>
  </si>
  <si>
    <t>The Sacred Story</t>
  </si>
  <si>
    <t>VILA</t>
  </si>
  <si>
    <t>18*-16**/13*-2/16*/24</t>
  </si>
  <si>
    <t>9 8 (2) 2 1 1 1 1 1 3 (10) 8 1 2 (3) 2 (6) 2 12 (19) 24</t>
  </si>
  <si>
    <t>Transparent ZERO</t>
  </si>
  <si>
    <t>SEVEN's CODE</t>
  </si>
  <si>
    <t>Cranky feat. Risa Yuzuki</t>
  </si>
  <si>
    <t>4-1/9/15/9/15/15/12</t>
  </si>
  <si>
    <t>4 (2) 1 (21) 9 (5) 15 (21) 9 (5) 15 (5) 15 (11) 12</t>
  </si>
  <si>
    <t>Xevel -Platinum Long ver-</t>
  </si>
  <si>
    <t>SDVX/CHUNITHM</t>
  </si>
  <si>
    <t>Tatsh</t>
  </si>
  <si>
    <t>19*/40*/1/19*/37-12</t>
  </si>
  <si>
    <t>7 7 3 (5) 3 15 20 (7) 1 (7) 3 15 (21) 37 (2) 12</t>
  </si>
  <si>
    <t>1/1/1|2|1</t>
  </si>
  <si>
    <t>1 (11) 1 (7) 1 (47) 2 (48) 1</t>
  </si>
  <si>
    <t>You are the Miserable (Uncut Edition)</t>
  </si>
  <si>
    <t>Lanota/Groove Coaster</t>
  </si>
  <si>
    <t>t+pazolite</t>
  </si>
  <si>
    <t>15/32*/17**-16/7/24*/1</t>
  </si>
  <si>
    <t>15 (9) 1 1 3 24 (6) 1 1 1 1 1 1 1 3 16 (16) 7 (9) 1 1 3 16 (9) 1</t>
  </si>
  <si>
    <t>1/1|1/1|1/1</t>
  </si>
  <si>
    <t>1 (14) 1 (32) 1 (22) 1 (32) 1 (9) 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</si>
</sst>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>
      <b/>
      <color theme="1"/>
      <name val="Bree Serif"/>
    </font>
    <font>
      <color theme="1"/>
      <name val="Bree Serif"/>
    </font>
    <font>
      <color rgb="FF999999"/>
      <name val="Bree Serif"/>
    </font>
  </fonts>
  <fills count="2">
    <fill>
      <patternFill patternType="none"/>
    </fill>
    <fill>
      <patternFill patternType="lightGray"/>
    </fill>
  </fills>
  <borders count="2">
    <border/>
    <border>
      <top style="thin">
        <color rgb="FF000000"/>
      </top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vertical="center"/>
    </xf>
    <xf borderId="0" fillId="0" fontId="1" numFmtId="0" xfId="0" applyAlignment="1" applyFont="1">
      <alignment horizontal="center" readingOrder="0" vertical="center"/>
    </xf>
    <xf borderId="0" fillId="0" fontId="2" numFmtId="0" xfId="0" applyAlignment="1" applyFont="1">
      <alignment readingOrder="0" vertical="center"/>
    </xf>
    <xf borderId="0" fillId="0" fontId="2" numFmtId="0" xfId="0" applyAlignment="1" applyFont="1">
      <alignment horizontal="center" readingOrder="0" vertical="center"/>
    </xf>
    <xf borderId="0" fillId="0" fontId="2" numFmtId="10" xfId="0" applyAlignment="1" applyFont="1" applyNumberFormat="1">
      <alignment horizontal="center" readingOrder="0" vertical="center"/>
    </xf>
    <xf borderId="1" fillId="0" fontId="2" numFmtId="0" xfId="0" applyAlignment="1" applyBorder="1" applyFont="1">
      <alignment readingOrder="0" vertical="center"/>
    </xf>
    <xf borderId="1" fillId="0" fontId="2" numFmtId="0" xfId="0" applyAlignment="1" applyBorder="1" applyFont="1">
      <alignment horizontal="center" readingOrder="0" vertical="center"/>
    </xf>
    <xf borderId="1" fillId="0" fontId="2" numFmtId="10" xfId="0" applyAlignment="1" applyBorder="1" applyFont="1" applyNumberFormat="1">
      <alignment horizontal="center" readingOrder="0" vertical="center"/>
    </xf>
    <xf borderId="0" fillId="0" fontId="3" numFmtId="0" xfId="0" applyAlignment="1" applyFont="1">
      <alignment horizontal="center" readingOrder="0" vertical="center"/>
    </xf>
    <xf borderId="0" fillId="0" fontId="3" numFmtId="10" xfId="0" applyAlignment="1" applyFont="1" applyNumberFormat="1">
      <alignment horizontal="center" readingOrder="0" vertical="center"/>
    </xf>
    <xf borderId="0" fillId="0" fontId="3" numFmtId="0" xfId="0" applyAlignment="1" applyFont="1">
      <alignment readingOrder="0" vertical="center"/>
    </xf>
    <xf borderId="1" fillId="0" fontId="2" numFmtId="0" xfId="0" applyAlignment="1" applyBorder="1" applyFont="1">
      <alignment vertical="center"/>
    </xf>
    <xf borderId="1" fillId="0" fontId="2" numFmtId="0" xfId="0" applyAlignment="1" applyBorder="1" applyFont="1">
      <alignment horizontal="center" vertical="center"/>
    </xf>
    <xf borderId="0" fillId="0" fontId="2" numFmtId="0" xfId="0" applyAlignment="1" applyFont="1">
      <alignment vertical="center"/>
    </xf>
    <xf borderId="0" fillId="0" fontId="2" numFmtId="0" xfId="0" applyAlignment="1" applyFon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4.43" defaultRowHeight="15.75"/>
  <cols>
    <col customWidth="1" min="1" max="1" width="34.71"/>
    <col customWidth="1" min="2" max="2" width="21.29"/>
    <col customWidth="1" min="3" max="3" width="29.43"/>
    <col customWidth="1" min="4" max="5" width="5.29"/>
    <col customWidth="1" min="6" max="7" width="7.14"/>
    <col customWidth="1" min="8" max="8" width="22.29"/>
    <col customWidth="1" min="9" max="9" width="59.71"/>
  </cols>
  <sheetData>
    <row r="1" ht="18.0" customHeight="1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1" t="s">
        <v>8</v>
      </c>
    </row>
    <row r="2" ht="18.0" customHeight="1">
      <c r="A2" s="3" t="s">
        <v>9</v>
      </c>
      <c r="B2" s="3" t="s">
        <v>10</v>
      </c>
      <c r="C2" s="3" t="s">
        <v>11</v>
      </c>
      <c r="D2" s="4">
        <v>13.0</v>
      </c>
      <c r="E2" s="4">
        <v>140.0</v>
      </c>
      <c r="F2" s="4">
        <v>3086.0</v>
      </c>
      <c r="G2" s="5">
        <f>185/223</f>
        <v>0.8295964126</v>
      </c>
      <c r="H2" s="3" t="s">
        <v>12</v>
      </c>
      <c r="I2" s="3" t="s">
        <v>13</v>
      </c>
    </row>
    <row r="3" ht="18.0" customHeight="1">
      <c r="A3" s="6" t="s">
        <v>14</v>
      </c>
      <c r="B3" s="6" t="s">
        <v>15</v>
      </c>
      <c r="C3" s="6" t="s">
        <v>16</v>
      </c>
      <c r="D3" s="7">
        <v>16.0</v>
      </c>
      <c r="E3" s="7">
        <v>188.0</v>
      </c>
      <c r="F3" s="7">
        <v>2623.0</v>
      </c>
      <c r="G3" s="8">
        <f>142/171</f>
        <v>0.8304093567</v>
      </c>
      <c r="H3" s="6" t="s">
        <v>17</v>
      </c>
      <c r="I3" s="6" t="s">
        <v>18</v>
      </c>
    </row>
    <row r="4" ht="18.0" customHeight="1">
      <c r="A4" s="6" t="s">
        <v>19</v>
      </c>
      <c r="B4" s="6" t="s">
        <v>20</v>
      </c>
      <c r="C4" s="6" t="s">
        <v>21</v>
      </c>
      <c r="D4" s="7">
        <v>14.0</v>
      </c>
      <c r="E4" s="7">
        <v>184.0</v>
      </c>
      <c r="F4" s="7">
        <v>1383.0</v>
      </c>
      <c r="G4" s="8">
        <f>54/107</f>
        <v>0.5046728972</v>
      </c>
      <c r="H4" s="6" t="s">
        <v>22</v>
      </c>
      <c r="I4" s="6" t="s">
        <v>23</v>
      </c>
    </row>
    <row r="5" ht="18.0" customHeight="1">
      <c r="A5" s="6" t="s">
        <v>24</v>
      </c>
      <c r="B5" s="6" t="s">
        <v>25</v>
      </c>
      <c r="C5" s="6" t="s">
        <v>26</v>
      </c>
      <c r="D5" s="7">
        <v>13.0</v>
      </c>
      <c r="E5" s="7">
        <v>155.0</v>
      </c>
      <c r="F5" s="7">
        <v>2462.0</v>
      </c>
      <c r="G5" s="8">
        <f>114/159</f>
        <v>0.7169811321</v>
      </c>
      <c r="H5" s="6" t="s">
        <v>27</v>
      </c>
      <c r="I5" s="6" t="s">
        <v>28</v>
      </c>
    </row>
    <row r="6" ht="18.0" customHeight="1">
      <c r="A6" s="6" t="s">
        <v>29</v>
      </c>
      <c r="B6" s="6" t="s">
        <v>30</v>
      </c>
      <c r="C6" s="6" t="s">
        <v>31</v>
      </c>
      <c r="D6" s="7">
        <v>14.0</v>
      </c>
      <c r="E6" s="7">
        <v>172.0</v>
      </c>
      <c r="F6" s="7">
        <v>2281.0</v>
      </c>
      <c r="G6" s="8">
        <f>82/150</f>
        <v>0.5466666667</v>
      </c>
      <c r="H6" s="6" t="s">
        <v>32</v>
      </c>
      <c r="I6" s="6" t="s">
        <v>33</v>
      </c>
    </row>
    <row r="7" ht="18.0" customHeight="1">
      <c r="A7" s="6" t="s">
        <v>34</v>
      </c>
      <c r="B7" s="6" t="s">
        <v>30</v>
      </c>
      <c r="C7" s="6" t="s">
        <v>35</v>
      </c>
      <c r="D7" s="7">
        <v>15.0</v>
      </c>
      <c r="E7" s="7">
        <v>175.0</v>
      </c>
      <c r="F7" s="7">
        <v>2192.0</v>
      </c>
      <c r="G7" s="8">
        <f>108/155</f>
        <v>0.6967741935</v>
      </c>
      <c r="H7" s="6" t="s">
        <v>36</v>
      </c>
      <c r="I7" s="6" t="s">
        <v>37</v>
      </c>
    </row>
    <row r="8" ht="18.0" customHeight="1">
      <c r="D8" s="9">
        <v>12.0</v>
      </c>
      <c r="F8" s="9">
        <v>1651.0</v>
      </c>
      <c r="G8" s="10">
        <f>17/146</f>
        <v>0.1164383562</v>
      </c>
      <c r="H8" s="11" t="s">
        <v>38</v>
      </c>
      <c r="I8" s="11" t="s">
        <v>39</v>
      </c>
    </row>
    <row r="9" ht="18.0" customHeight="1">
      <c r="A9" s="6" t="s">
        <v>40</v>
      </c>
      <c r="B9" s="6" t="s">
        <v>41</v>
      </c>
      <c r="C9" s="6" t="s">
        <v>42</v>
      </c>
      <c r="D9" s="7">
        <v>14.0</v>
      </c>
      <c r="E9" s="7">
        <v>164.0</v>
      </c>
      <c r="F9" s="7">
        <v>2163.0</v>
      </c>
      <c r="G9" s="8">
        <f>113/150</f>
        <v>0.7533333333</v>
      </c>
      <c r="H9" s="6" t="s">
        <v>43</v>
      </c>
      <c r="I9" s="6" t="s">
        <v>44</v>
      </c>
    </row>
    <row r="10" ht="18.0" customHeight="1">
      <c r="A10" s="6" t="s">
        <v>45</v>
      </c>
      <c r="B10" s="6" t="s">
        <v>46</v>
      </c>
      <c r="C10" s="6" t="s">
        <v>47</v>
      </c>
      <c r="D10" s="7">
        <v>15.0</v>
      </c>
      <c r="E10" s="7">
        <v>175.0</v>
      </c>
      <c r="F10" s="7">
        <v>2698.0</v>
      </c>
      <c r="G10" s="8">
        <f>150/191</f>
        <v>0.7853403141</v>
      </c>
      <c r="H10" s="6" t="s">
        <v>48</v>
      </c>
      <c r="I10" s="6" t="s">
        <v>49</v>
      </c>
    </row>
    <row r="11" ht="18.0" customHeight="1">
      <c r="A11" s="6" t="s">
        <v>50</v>
      </c>
      <c r="B11" s="6" t="s">
        <v>51</v>
      </c>
      <c r="C11" s="6" t="s">
        <v>52</v>
      </c>
      <c r="D11" s="7">
        <v>14.0</v>
      </c>
      <c r="E11" s="7">
        <v>171.0</v>
      </c>
      <c r="F11" s="7">
        <v>1796.0</v>
      </c>
      <c r="G11" s="8">
        <f>65/145</f>
        <v>0.4482758621</v>
      </c>
      <c r="H11" s="6" t="s">
        <v>53</v>
      </c>
      <c r="I11" s="6" t="s">
        <v>54</v>
      </c>
    </row>
    <row r="12" ht="18.0" customHeight="1">
      <c r="A12" s="6" t="s">
        <v>55</v>
      </c>
      <c r="B12" s="6" t="s">
        <v>41</v>
      </c>
      <c r="C12" s="6" t="s">
        <v>56</v>
      </c>
      <c r="D12" s="7">
        <v>13.0</v>
      </c>
      <c r="E12" s="7">
        <v>156.0</v>
      </c>
      <c r="F12" s="7">
        <v>2096.0</v>
      </c>
      <c r="G12" s="8">
        <f>105/138</f>
        <v>0.7608695652</v>
      </c>
      <c r="H12" s="6" t="s">
        <v>57</v>
      </c>
      <c r="I12" s="6" t="s">
        <v>58</v>
      </c>
    </row>
    <row r="13" ht="18.0" customHeight="1">
      <c r="A13" s="6" t="s">
        <v>59</v>
      </c>
      <c r="B13" s="6" t="s">
        <v>60</v>
      </c>
      <c r="C13" s="6" t="s">
        <v>61</v>
      </c>
      <c r="D13" s="7">
        <v>14.0</v>
      </c>
      <c r="E13" s="7">
        <v>170.0</v>
      </c>
      <c r="F13" s="7">
        <v>2407.0</v>
      </c>
      <c r="G13" s="8">
        <f>111/188</f>
        <v>0.5904255319</v>
      </c>
      <c r="H13" s="6" t="s">
        <v>62</v>
      </c>
      <c r="I13" s="6" t="s">
        <v>63</v>
      </c>
    </row>
    <row r="14" ht="18.0" customHeight="1">
      <c r="A14" s="6" t="s">
        <v>64</v>
      </c>
      <c r="B14" s="6" t="s">
        <v>65</v>
      </c>
      <c r="C14" s="6" t="s">
        <v>66</v>
      </c>
      <c r="D14" s="7">
        <v>13.0</v>
      </c>
      <c r="E14" s="7">
        <v>143.0</v>
      </c>
      <c r="F14" s="7">
        <v>2715.0</v>
      </c>
      <c r="G14" s="8">
        <f>116/178</f>
        <v>0.6516853933</v>
      </c>
      <c r="H14" s="6" t="s">
        <v>67</v>
      </c>
      <c r="I14" s="6" t="s">
        <v>68</v>
      </c>
    </row>
    <row r="15" ht="18.0" customHeight="1">
      <c r="A15" s="6" t="s">
        <v>69</v>
      </c>
      <c r="B15" s="6" t="s">
        <v>70</v>
      </c>
      <c r="C15" s="6" t="s">
        <v>71</v>
      </c>
      <c r="D15" s="7">
        <v>14.0</v>
      </c>
      <c r="E15" s="7">
        <v>158.0</v>
      </c>
      <c r="F15" s="7">
        <v>2540.0</v>
      </c>
      <c r="G15" s="8">
        <f>137/174</f>
        <v>0.7873563218</v>
      </c>
      <c r="H15" s="6" t="s">
        <v>72</v>
      </c>
      <c r="I15" s="6" t="s">
        <v>73</v>
      </c>
    </row>
    <row r="16" ht="18.0" customHeight="1">
      <c r="A16" s="6" t="s">
        <v>74</v>
      </c>
      <c r="B16" s="6" t="s">
        <v>75</v>
      </c>
      <c r="C16" s="6" t="s">
        <v>76</v>
      </c>
      <c r="D16" s="7">
        <v>17.0</v>
      </c>
      <c r="E16" s="7">
        <v>205.0</v>
      </c>
      <c r="F16" s="7">
        <v>2694.0</v>
      </c>
      <c r="G16" s="8">
        <f>123/195</f>
        <v>0.6307692308</v>
      </c>
      <c r="H16" s="6" t="s">
        <v>77</v>
      </c>
      <c r="I16" s="6" t="s">
        <v>78</v>
      </c>
    </row>
    <row r="17" ht="18.0" customHeight="1">
      <c r="D17" s="9">
        <v>12.0</v>
      </c>
      <c r="F17" s="9">
        <v>1551.0</v>
      </c>
      <c r="G17" s="10">
        <f>10/181</f>
        <v>0.05524861878</v>
      </c>
      <c r="H17" s="11" t="s">
        <v>79</v>
      </c>
      <c r="I17" s="11" t="s">
        <v>80</v>
      </c>
    </row>
    <row r="18" ht="18.0" customHeight="1">
      <c r="A18" s="6" t="s">
        <v>81</v>
      </c>
      <c r="B18" s="6" t="s">
        <v>82</v>
      </c>
      <c r="C18" s="6" t="s">
        <v>83</v>
      </c>
      <c r="D18" s="7">
        <v>17.0</v>
      </c>
      <c r="E18" s="7">
        <v>180.0</v>
      </c>
      <c r="F18" s="7">
        <v>4085.0</v>
      </c>
      <c r="G18" s="8">
        <f>206/289</f>
        <v>0.7128027682</v>
      </c>
      <c r="H18" s="6" t="s">
        <v>84</v>
      </c>
      <c r="I18" s="6" t="s">
        <v>85</v>
      </c>
    </row>
    <row r="19" ht="18.0" customHeight="1">
      <c r="A19" s="6" t="s">
        <v>86</v>
      </c>
      <c r="B19" s="6" t="s">
        <v>87</v>
      </c>
      <c r="C19" s="6" t="s">
        <v>88</v>
      </c>
      <c r="D19" s="7">
        <v>14.0</v>
      </c>
      <c r="E19" s="7">
        <v>150.0</v>
      </c>
      <c r="F19" s="7">
        <v>3010.0</v>
      </c>
      <c r="G19" s="8">
        <f>167/192</f>
        <v>0.8697916667</v>
      </c>
      <c r="H19" s="6" t="s">
        <v>89</v>
      </c>
      <c r="I19" s="6" t="s">
        <v>90</v>
      </c>
    </row>
    <row r="20" ht="18.0" customHeight="1">
      <c r="A20" s="6" t="s">
        <v>91</v>
      </c>
      <c r="B20" s="6" t="s">
        <v>92</v>
      </c>
      <c r="C20" s="6" t="s">
        <v>93</v>
      </c>
      <c r="D20" s="7">
        <v>15.0</v>
      </c>
      <c r="E20" s="7">
        <v>155.0</v>
      </c>
      <c r="F20" s="7">
        <v>4425.0</v>
      </c>
      <c r="G20" s="8">
        <f>254/288</f>
        <v>0.8819444444</v>
      </c>
      <c r="H20" s="6" t="s">
        <v>94</v>
      </c>
      <c r="I20" s="6" t="s">
        <v>95</v>
      </c>
    </row>
    <row r="21" ht="18.0" customHeight="1">
      <c r="A21" s="6" t="s">
        <v>96</v>
      </c>
      <c r="B21" s="6" t="s">
        <v>97</v>
      </c>
      <c r="C21" s="6" t="s">
        <v>98</v>
      </c>
      <c r="D21" s="7">
        <v>15.0</v>
      </c>
      <c r="E21" s="7">
        <v>170.0</v>
      </c>
      <c r="F21" s="7">
        <v>2481.0</v>
      </c>
      <c r="G21" s="8">
        <f>133/180</f>
        <v>0.7388888889</v>
      </c>
      <c r="H21" s="6" t="s">
        <v>99</v>
      </c>
      <c r="I21" s="6" t="s">
        <v>100</v>
      </c>
    </row>
    <row r="22" ht="18.0" customHeight="1">
      <c r="A22" s="6" t="s">
        <v>101</v>
      </c>
      <c r="B22" s="6" t="s">
        <v>102</v>
      </c>
      <c r="C22" s="6" t="s">
        <v>103</v>
      </c>
      <c r="D22" s="7">
        <v>14.0</v>
      </c>
      <c r="E22" s="7">
        <v>160.0</v>
      </c>
      <c r="F22" s="7">
        <v>2763.0</v>
      </c>
      <c r="G22" s="8">
        <f>134/195</f>
        <v>0.6871794872</v>
      </c>
      <c r="H22" s="6" t="s">
        <v>104</v>
      </c>
      <c r="I22" s="6" t="s">
        <v>105</v>
      </c>
    </row>
    <row r="23" ht="18.0" customHeight="1">
      <c r="A23" s="6" t="s">
        <v>106</v>
      </c>
      <c r="B23" s="6" t="s">
        <v>107</v>
      </c>
      <c r="C23" s="6" t="s">
        <v>103</v>
      </c>
      <c r="D23" s="7">
        <v>16.0</v>
      </c>
      <c r="E23" s="7">
        <v>190.0</v>
      </c>
      <c r="F23" s="7">
        <v>2068.0</v>
      </c>
      <c r="G23" s="8">
        <f>112/144</f>
        <v>0.7777777778</v>
      </c>
      <c r="H23" s="6" t="s">
        <v>108</v>
      </c>
      <c r="I23" s="6" t="s">
        <v>109</v>
      </c>
    </row>
    <row r="24" ht="18.0" customHeight="1">
      <c r="A24" s="6" t="s">
        <v>110</v>
      </c>
      <c r="B24" s="6" t="s">
        <v>111</v>
      </c>
      <c r="C24" s="6" t="s">
        <v>42</v>
      </c>
      <c r="D24" s="7">
        <v>23.0</v>
      </c>
      <c r="E24" s="7">
        <v>280.0</v>
      </c>
      <c r="F24" s="7">
        <v>2270.0</v>
      </c>
      <c r="G24" s="8">
        <f>83/188</f>
        <v>0.4414893617</v>
      </c>
      <c r="H24" s="6" t="s">
        <v>112</v>
      </c>
      <c r="I24" s="6" t="s">
        <v>113</v>
      </c>
    </row>
    <row r="25" ht="18.0" customHeight="1">
      <c r="D25" s="9">
        <v>12.0</v>
      </c>
      <c r="E25" s="9">
        <v>140.0</v>
      </c>
      <c r="F25" s="9">
        <v>1582.0</v>
      </c>
      <c r="G25" s="10">
        <f>51/99</f>
        <v>0.5151515152</v>
      </c>
      <c r="H25" s="11" t="s">
        <v>114</v>
      </c>
      <c r="I25" s="11" t="s">
        <v>115</v>
      </c>
    </row>
    <row r="26" ht="18.0" customHeight="1">
      <c r="A26" s="6" t="s">
        <v>116</v>
      </c>
      <c r="B26" s="6" t="s">
        <v>117</v>
      </c>
      <c r="C26" s="6" t="s">
        <v>118</v>
      </c>
      <c r="D26" s="7">
        <v>13.0</v>
      </c>
      <c r="E26" s="7">
        <v>140.0</v>
      </c>
      <c r="F26" s="7">
        <v>1751.0</v>
      </c>
      <c r="G26" s="8">
        <f>99/118</f>
        <v>0.8389830508</v>
      </c>
      <c r="H26" s="6" t="s">
        <v>119</v>
      </c>
      <c r="I26" s="6" t="s">
        <v>120</v>
      </c>
    </row>
    <row r="27" ht="18.0" customHeight="1">
      <c r="A27" s="6" t="s">
        <v>121</v>
      </c>
      <c r="B27" s="6" t="s">
        <v>122</v>
      </c>
      <c r="C27" s="6" t="s">
        <v>123</v>
      </c>
      <c r="D27" s="7">
        <v>14.0</v>
      </c>
      <c r="E27" s="7">
        <v>150.0</v>
      </c>
      <c r="F27" s="7">
        <v>2991.0</v>
      </c>
      <c r="G27" s="8">
        <f>186/188</f>
        <v>0.9893617021</v>
      </c>
      <c r="H27" s="6" t="s">
        <v>124</v>
      </c>
      <c r="I27" s="6" t="s">
        <v>125</v>
      </c>
    </row>
    <row r="28" ht="18.0" customHeight="1">
      <c r="A28" s="6" t="s">
        <v>126</v>
      </c>
      <c r="B28" s="6" t="s">
        <v>127</v>
      </c>
      <c r="C28" s="6" t="s">
        <v>128</v>
      </c>
      <c r="D28" s="7">
        <v>13.0</v>
      </c>
      <c r="E28" s="7">
        <v>153.0</v>
      </c>
      <c r="F28" s="7">
        <v>1770.0</v>
      </c>
      <c r="G28" s="8">
        <f>95/124</f>
        <v>0.7661290323</v>
      </c>
      <c r="H28" s="6" t="s">
        <v>129</v>
      </c>
      <c r="I28" s="6" t="s">
        <v>130</v>
      </c>
    </row>
    <row r="29" ht="18.0" customHeight="1">
      <c r="A29" s="6" t="s">
        <v>131</v>
      </c>
      <c r="B29" s="6" t="s">
        <v>132</v>
      </c>
      <c r="C29" s="6" t="s">
        <v>133</v>
      </c>
      <c r="D29" s="7">
        <v>16.0</v>
      </c>
      <c r="E29" s="7">
        <v>184.0</v>
      </c>
      <c r="F29" s="7">
        <v>2076.0</v>
      </c>
      <c r="G29" s="8">
        <f>124/129</f>
        <v>0.9612403101</v>
      </c>
      <c r="H29" s="6" t="s">
        <v>134</v>
      </c>
      <c r="I29" s="6" t="s">
        <v>135</v>
      </c>
    </row>
    <row r="30" ht="18.0" customHeight="1">
      <c r="D30" s="9">
        <v>10.0</v>
      </c>
      <c r="F30" s="9">
        <v>1003.0</v>
      </c>
      <c r="G30" s="10">
        <f>4/85</f>
        <v>0.04705882353</v>
      </c>
      <c r="H30" s="11" t="s">
        <v>136</v>
      </c>
      <c r="I30" s="11" t="s">
        <v>137</v>
      </c>
    </row>
    <row r="31" ht="18.0" customHeight="1">
      <c r="A31" s="6" t="s">
        <v>138</v>
      </c>
      <c r="B31" s="6" t="s">
        <v>139</v>
      </c>
      <c r="C31" s="6" t="s">
        <v>123</v>
      </c>
      <c r="D31" s="7">
        <v>16.0</v>
      </c>
      <c r="E31" s="7">
        <v>180.0</v>
      </c>
      <c r="F31" s="7">
        <v>3184.0</v>
      </c>
      <c r="G31" s="8">
        <f>145/246</f>
        <v>0.5894308943</v>
      </c>
      <c r="H31" s="6" t="s">
        <v>140</v>
      </c>
      <c r="I31" s="6" t="s">
        <v>141</v>
      </c>
    </row>
    <row r="32" ht="18.0" customHeight="1">
      <c r="A32" s="6" t="s">
        <v>142</v>
      </c>
      <c r="B32" s="6" t="s">
        <v>143</v>
      </c>
      <c r="C32" s="6" t="s">
        <v>144</v>
      </c>
      <c r="D32" s="7">
        <v>16.0</v>
      </c>
      <c r="E32" s="7">
        <v>180.0</v>
      </c>
      <c r="F32" s="7">
        <v>3183.0</v>
      </c>
      <c r="G32" s="8">
        <f>198/201</f>
        <v>0.9850746269</v>
      </c>
      <c r="H32" s="6" t="s">
        <v>145</v>
      </c>
      <c r="I32" s="6" t="s">
        <v>146</v>
      </c>
    </row>
    <row r="33" ht="18.0" customHeight="1">
      <c r="A33" s="6" t="s">
        <v>147</v>
      </c>
      <c r="B33" s="6" t="s">
        <v>20</v>
      </c>
      <c r="C33" s="6" t="s">
        <v>148</v>
      </c>
      <c r="D33" s="7">
        <v>13.0</v>
      </c>
      <c r="E33" s="7">
        <v>158.0</v>
      </c>
      <c r="F33" s="7">
        <v>1764.0</v>
      </c>
      <c r="G33" s="8">
        <f>78/128</f>
        <v>0.609375</v>
      </c>
      <c r="H33" s="6" t="s">
        <v>149</v>
      </c>
      <c r="I33" s="6" t="s">
        <v>150</v>
      </c>
    </row>
    <row r="34" ht="18.0" customHeight="1">
      <c r="A34" s="6" t="s">
        <v>151</v>
      </c>
      <c r="B34" s="6" t="s">
        <v>152</v>
      </c>
      <c r="C34" s="6" t="s">
        <v>153</v>
      </c>
      <c r="D34" s="7">
        <v>13.0</v>
      </c>
      <c r="E34" s="7">
        <v>158.0</v>
      </c>
      <c r="F34" s="7">
        <v>1803.0</v>
      </c>
      <c r="G34" s="8">
        <f>80/150</f>
        <v>0.5333333333</v>
      </c>
      <c r="H34" s="6" t="s">
        <v>154</v>
      </c>
      <c r="I34" s="6" t="s">
        <v>155</v>
      </c>
    </row>
    <row r="35" ht="18.0" customHeight="1">
      <c r="A35" s="6" t="s">
        <v>156</v>
      </c>
      <c r="B35" s="6" t="s">
        <v>157</v>
      </c>
      <c r="C35" s="6" t="s">
        <v>158</v>
      </c>
      <c r="D35" s="7">
        <v>16.0</v>
      </c>
      <c r="E35" s="7">
        <v>185.0</v>
      </c>
      <c r="F35" s="7">
        <v>2347.0</v>
      </c>
      <c r="G35" s="8">
        <f>123/170</f>
        <v>0.7235294118</v>
      </c>
      <c r="H35" s="6" t="s">
        <v>159</v>
      </c>
      <c r="I35" s="6" t="s">
        <v>160</v>
      </c>
    </row>
    <row r="36" ht="18.0" customHeight="1">
      <c r="D36" s="9">
        <v>11.0</v>
      </c>
      <c r="F36" s="9">
        <v>1434.0</v>
      </c>
      <c r="G36" s="10">
        <f>6/119</f>
        <v>0.05042016807</v>
      </c>
      <c r="H36" s="11" t="s">
        <v>161</v>
      </c>
      <c r="I36" s="11" t="s">
        <v>162</v>
      </c>
    </row>
    <row r="37" ht="18.0" customHeight="1">
      <c r="A37" s="6" t="s">
        <v>163</v>
      </c>
      <c r="B37" s="6" t="s">
        <v>164</v>
      </c>
      <c r="C37" s="6" t="s">
        <v>165</v>
      </c>
      <c r="D37" s="7">
        <v>14.0</v>
      </c>
      <c r="E37" s="7">
        <v>163.0</v>
      </c>
      <c r="F37" s="7">
        <v>2311.0</v>
      </c>
      <c r="G37" s="8">
        <f>99/162</f>
        <v>0.6111111111</v>
      </c>
      <c r="H37" s="6" t="s">
        <v>166</v>
      </c>
      <c r="I37" s="6" t="s">
        <v>167</v>
      </c>
    </row>
    <row r="38" ht="18.0" customHeight="1">
      <c r="D38" s="9">
        <v>10.0</v>
      </c>
      <c r="F38" s="9">
        <v>1050.0</v>
      </c>
      <c r="G38" s="10">
        <f>6/115</f>
        <v>0.05217391304</v>
      </c>
      <c r="H38" s="11" t="s">
        <v>168</v>
      </c>
      <c r="I38" s="11" t="s">
        <v>169</v>
      </c>
    </row>
    <row r="39" ht="18.0" customHeight="1">
      <c r="A39" s="12"/>
      <c r="B39" s="12"/>
      <c r="C39" s="12"/>
      <c r="D39" s="13"/>
      <c r="E39" s="13"/>
      <c r="F39" s="13"/>
      <c r="G39" s="13"/>
      <c r="H39" s="12"/>
      <c r="I39" s="12"/>
    </row>
    <row r="40" ht="18.0" customHeight="1">
      <c r="A40" s="14"/>
      <c r="B40" s="14"/>
      <c r="C40" s="14"/>
      <c r="D40" s="15"/>
      <c r="E40" s="15"/>
      <c r="F40" s="15"/>
      <c r="G40" s="15"/>
      <c r="H40" s="14"/>
      <c r="I40" s="14"/>
    </row>
    <row r="41" ht="18.0" customHeight="1">
      <c r="A41" s="14"/>
      <c r="B41" s="14"/>
      <c r="C41" s="14"/>
      <c r="D41" s="15"/>
      <c r="E41" s="15"/>
      <c r="F41" s="15"/>
      <c r="G41" s="15"/>
      <c r="H41" s="14"/>
      <c r="I41" s="14"/>
    </row>
    <row r="42" ht="18.0" customHeight="1">
      <c r="A42" s="14"/>
      <c r="B42" s="14"/>
      <c r="C42" s="14"/>
      <c r="D42" s="15"/>
      <c r="E42" s="15"/>
      <c r="F42" s="15"/>
      <c r="G42" s="15"/>
      <c r="H42" s="14"/>
      <c r="I42" s="14"/>
    </row>
  </sheetData>
  <mergeCells count="23">
    <mergeCell ref="A7:A8"/>
    <mergeCell ref="B7:B8"/>
    <mergeCell ref="C7:C8"/>
    <mergeCell ref="E7:E8"/>
    <mergeCell ref="B16:B17"/>
    <mergeCell ref="C16:C17"/>
    <mergeCell ref="E16:E17"/>
    <mergeCell ref="A16:A17"/>
    <mergeCell ref="A24:A25"/>
    <mergeCell ref="B24:B25"/>
    <mergeCell ref="C24:C25"/>
    <mergeCell ref="B29:B30"/>
    <mergeCell ref="C29:C30"/>
    <mergeCell ref="E29:E30"/>
    <mergeCell ref="E35:E36"/>
    <mergeCell ref="E37:E38"/>
    <mergeCell ref="A29:A30"/>
    <mergeCell ref="A35:A36"/>
    <mergeCell ref="B35:B36"/>
    <mergeCell ref="C35:C36"/>
    <mergeCell ref="A37:A38"/>
    <mergeCell ref="B37:B38"/>
    <mergeCell ref="C37:C38"/>
  </mergeCells>
  <conditionalFormatting sqref="E2:E38">
    <cfRule type="colorScale" priority="1">
      <colorScale>
        <cfvo type="min"/>
        <cfvo type="formula" val="200"/>
        <cfvo type="max"/>
        <color rgb="FFFFFFFF"/>
        <color rgb="FFFFD966"/>
        <color rgb="FFF1C232"/>
      </colorScale>
    </cfRule>
  </conditionalFormatting>
  <conditionalFormatting sqref="D2:D38">
    <cfRule type="colorScale" priority="2">
      <colorScale>
        <cfvo type="min"/>
        <cfvo type="formula" val="17"/>
        <cfvo type="max"/>
        <color rgb="FFFFFFFF"/>
        <color rgb="FF6FA8DC"/>
        <color rgb="FF3D85C6"/>
      </colorScale>
    </cfRule>
  </conditionalFormatting>
  <conditionalFormatting sqref="G2:G38">
    <cfRule type="colorScale" priority="3">
      <colorScale>
        <cfvo type="min"/>
        <cfvo type="percentile" val="50"/>
        <cfvo type="max"/>
        <color rgb="FFFFFFFF"/>
        <color rgb="FFF4CCCC"/>
        <color rgb="FFE06666"/>
      </colorScale>
    </cfRule>
  </conditionalFormatting>
  <conditionalFormatting sqref="F2:F38">
    <cfRule type="colorScale" priority="4">
      <colorScale>
        <cfvo type="min"/>
        <cfvo type="percentile" val="50"/>
        <cfvo type="max"/>
        <color rgb="FFFFFFFF"/>
        <color rgb="FFD9EAD3"/>
        <color rgb="FF93C47D"/>
      </colorScale>
    </cfRule>
  </conditionalFormatting>
  <drawing r:id="rId1"/>
</worksheet>
</file>