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8910" windowHeight="8265"/>
  </bookViews>
  <sheets>
    <sheet name="DifficultyList" sheetId="1" r:id="rId1"/>
    <sheet name="DifficultyDistribution" sheetId="2" r:id="rId2"/>
  </sheets>
  <calcPr calcId="145621"/>
</workbook>
</file>

<file path=xl/calcChain.xml><?xml version="1.0" encoding="utf-8"?>
<calcChain xmlns="http://schemas.openxmlformats.org/spreadsheetml/2006/main">
  <c r="J3" i="2" l="1"/>
  <c r="F3" i="2"/>
  <c r="I58" i="1"/>
  <c r="M7" i="2"/>
  <c r="M6" i="2"/>
  <c r="M5" i="2"/>
  <c r="M4" i="2" l="1"/>
  <c r="M3" i="2"/>
  <c r="C3" i="2"/>
  <c r="D3" i="2"/>
  <c r="E3" i="2"/>
  <c r="G3" i="2"/>
  <c r="H3" i="2"/>
  <c r="I3" i="2"/>
  <c r="C4" i="2"/>
  <c r="D4" i="2"/>
  <c r="E4" i="2"/>
  <c r="F4" i="2"/>
  <c r="G4" i="2"/>
  <c r="H4" i="2"/>
  <c r="I4" i="2"/>
  <c r="J4" i="2"/>
  <c r="C5" i="2"/>
  <c r="D5" i="2"/>
  <c r="E5" i="2"/>
  <c r="F5" i="2"/>
  <c r="G5" i="2"/>
  <c r="H5" i="2"/>
  <c r="I5" i="2"/>
  <c r="J5" i="2"/>
  <c r="C6" i="2"/>
  <c r="D6" i="2"/>
  <c r="E6" i="2"/>
  <c r="F6" i="2"/>
  <c r="G6" i="2"/>
  <c r="H6" i="2"/>
  <c r="I6" i="2"/>
  <c r="J6" i="2"/>
  <c r="C7" i="2"/>
  <c r="D7" i="2"/>
  <c r="E7" i="2"/>
  <c r="F7" i="2"/>
  <c r="G7" i="2"/>
  <c r="H7" i="2"/>
  <c r="I7" i="2"/>
  <c r="J7" i="2"/>
  <c r="C8" i="2"/>
  <c r="D8" i="2"/>
  <c r="E8" i="2"/>
  <c r="F8" i="2"/>
  <c r="G8" i="2"/>
  <c r="H8" i="2"/>
  <c r="I8" i="2"/>
  <c r="J8" i="2"/>
  <c r="C9" i="2"/>
  <c r="D9" i="2"/>
  <c r="E9" i="2"/>
  <c r="F9" i="2"/>
  <c r="G9" i="2"/>
  <c r="H9" i="2"/>
  <c r="I9" i="2"/>
  <c r="J9" i="2"/>
  <c r="C10" i="2"/>
  <c r="D10" i="2"/>
  <c r="E10" i="2"/>
  <c r="F10" i="2"/>
  <c r="G10" i="2"/>
  <c r="H10" i="2"/>
  <c r="I10" i="2"/>
  <c r="J10" i="2"/>
  <c r="C11" i="2"/>
  <c r="D11" i="2"/>
  <c r="E11" i="2"/>
  <c r="F11" i="2"/>
  <c r="G11" i="2"/>
  <c r="H11" i="2"/>
  <c r="I11" i="2"/>
  <c r="J11" i="2"/>
  <c r="C12" i="2"/>
  <c r="D12" i="2"/>
  <c r="E12" i="2"/>
  <c r="F12" i="2"/>
  <c r="G12" i="2"/>
  <c r="H12" i="2"/>
  <c r="I12" i="2"/>
  <c r="J12" i="2"/>
  <c r="C13" i="2"/>
  <c r="D13" i="2"/>
  <c r="E13" i="2"/>
  <c r="F13" i="2"/>
  <c r="G13" i="2"/>
  <c r="H13" i="2"/>
  <c r="I13" i="2"/>
  <c r="J13" i="2"/>
  <c r="C14" i="2"/>
  <c r="D14" i="2"/>
  <c r="E14" i="2"/>
  <c r="F14" i="2"/>
  <c r="G14" i="2"/>
  <c r="H14" i="2"/>
  <c r="I14" i="2"/>
  <c r="J14" i="2"/>
  <c r="C15" i="2"/>
  <c r="D15" i="2"/>
  <c r="E15" i="2"/>
  <c r="F15" i="2"/>
  <c r="G15" i="2"/>
  <c r="H15" i="2"/>
  <c r="I15" i="2"/>
  <c r="J15" i="2"/>
  <c r="C16" i="2"/>
  <c r="D16" i="2"/>
  <c r="E16" i="2"/>
  <c r="F16" i="2"/>
  <c r="G16" i="2"/>
  <c r="H16" i="2"/>
  <c r="I16" i="2"/>
  <c r="J16" i="2"/>
  <c r="C17" i="2"/>
  <c r="D17" i="2"/>
  <c r="E17" i="2"/>
  <c r="F17" i="2"/>
  <c r="G17" i="2"/>
  <c r="H17" i="2"/>
  <c r="I17" i="2"/>
  <c r="J17" i="2"/>
  <c r="C18" i="2"/>
  <c r="D18" i="2"/>
  <c r="E18" i="2"/>
  <c r="F18" i="2"/>
  <c r="G18" i="2"/>
  <c r="H18" i="2"/>
  <c r="I18" i="2"/>
  <c r="J18" i="2"/>
  <c r="C19" i="2"/>
  <c r="D19" i="2"/>
  <c r="E19" i="2"/>
  <c r="F19" i="2"/>
  <c r="G19" i="2"/>
  <c r="H19" i="2"/>
  <c r="I19" i="2"/>
  <c r="J19" i="2"/>
  <c r="C20" i="2"/>
  <c r="D20" i="2"/>
  <c r="E20" i="2"/>
  <c r="F20" i="2"/>
  <c r="G20" i="2"/>
  <c r="H20" i="2"/>
  <c r="I20" i="2"/>
  <c r="J20" i="2"/>
  <c r="C21" i="2"/>
  <c r="D21" i="2"/>
  <c r="E21" i="2"/>
  <c r="F21" i="2"/>
  <c r="G21" i="2"/>
  <c r="H21" i="2"/>
  <c r="I21" i="2"/>
  <c r="J21" i="2"/>
  <c r="C22" i="2"/>
  <c r="D22" i="2"/>
  <c r="E22" i="2"/>
  <c r="F22" i="2"/>
  <c r="G22" i="2"/>
  <c r="H22" i="2"/>
  <c r="I22" i="2"/>
  <c r="J22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D58" i="1"/>
  <c r="E58" i="1"/>
  <c r="F58" i="1"/>
  <c r="G58" i="1"/>
  <c r="H58" i="1"/>
  <c r="J58" i="1"/>
  <c r="K58" i="1"/>
  <c r="C58" i="1"/>
  <c r="H59" i="1" l="1"/>
  <c r="C59" i="1"/>
  <c r="G23" i="2"/>
  <c r="E23" i="2"/>
  <c r="I23" i="2"/>
  <c r="C23" i="2"/>
  <c r="H23" i="2"/>
  <c r="J23" i="2"/>
  <c r="F23" i="2"/>
  <c r="D23" i="2"/>
  <c r="B23" i="2"/>
</calcChain>
</file>

<file path=xl/sharedStrings.xml><?xml version="1.0" encoding="utf-8"?>
<sst xmlns="http://schemas.openxmlformats.org/spreadsheetml/2006/main" count="84" uniqueCount="71">
  <si>
    <t>SP</t>
    <phoneticPr fontId="1"/>
  </si>
  <si>
    <t>DP</t>
    <phoneticPr fontId="1"/>
  </si>
  <si>
    <t>Edi</t>
    <phoneticPr fontId="1"/>
  </si>
  <si>
    <t>Dif</t>
    <phoneticPr fontId="1"/>
  </si>
  <si>
    <t>Be</t>
    <phoneticPr fontId="1"/>
  </si>
  <si>
    <t>Ba</t>
    <phoneticPr fontId="1"/>
  </si>
  <si>
    <t>Di</t>
    <phoneticPr fontId="1"/>
  </si>
  <si>
    <t>Ex</t>
    <phoneticPr fontId="1"/>
  </si>
  <si>
    <t>Ch</t>
    <phoneticPr fontId="1"/>
  </si>
  <si>
    <t>Ba</t>
    <phoneticPr fontId="1"/>
  </si>
  <si>
    <t>Di</t>
    <phoneticPr fontId="1"/>
  </si>
  <si>
    <t>Ch</t>
    <phoneticPr fontId="1"/>
  </si>
  <si>
    <t>Tot</t>
    <phoneticPr fontId="1"/>
  </si>
  <si>
    <t>Song Name</t>
    <phoneticPr fontId="1"/>
  </si>
  <si>
    <t>Num</t>
    <phoneticPr fontId="1"/>
  </si>
  <si>
    <t>Tot</t>
    <phoneticPr fontId="1"/>
  </si>
  <si>
    <t>a lonely song</t>
    <phoneticPr fontId="1"/>
  </si>
  <si>
    <t>afterbreak</t>
    <phoneticPr fontId="1"/>
  </si>
  <si>
    <t>alienate</t>
    <phoneticPr fontId="1"/>
  </si>
  <si>
    <t>AUTOMATiC PROCESS</t>
    <phoneticPr fontId="1"/>
  </si>
  <si>
    <t>beautiful night</t>
    <phoneticPr fontId="1"/>
  </si>
  <si>
    <t>casually warp (short edit)</t>
    <phoneticPr fontId="1"/>
  </si>
  <si>
    <t>clac (TDR Edition)</t>
    <phoneticPr fontId="1"/>
  </si>
  <si>
    <t>dark rhythm</t>
    <phoneticPr fontId="1"/>
  </si>
  <si>
    <t>Dark Sound</t>
    <phoneticPr fontId="1"/>
  </si>
  <si>
    <t>deef forest</t>
    <phoneticPr fontId="1"/>
  </si>
  <si>
    <t>DRUM PARADE</t>
    <phoneticPr fontId="1"/>
  </si>
  <si>
    <t>DUTCH DUTCH DUTCH</t>
    <phoneticPr fontId="1"/>
  </si>
  <si>
    <t>DUTCH DUTCH DUTCH (normality)</t>
    <phoneticPr fontId="1"/>
  </si>
  <si>
    <t>farfetched heaven</t>
    <phoneticPr fontId="1"/>
  </si>
  <si>
    <t>EARThQUAkE</t>
    <phoneticPr fontId="1"/>
  </si>
  <si>
    <t>FunKtric EleKtric</t>
    <phoneticPr fontId="1"/>
  </si>
  <si>
    <t>Galaxy Flight</t>
    <phoneticPr fontId="1"/>
  </si>
  <si>
    <t>Harbour tears</t>
    <phoneticPr fontId="1"/>
  </si>
  <si>
    <t>Honduras 2011 -Tegucigalpa mix-</t>
    <phoneticPr fontId="1"/>
  </si>
  <si>
    <t>invader (short edit)</t>
    <phoneticPr fontId="1"/>
  </si>
  <si>
    <t>isolated ocean</t>
    <phoneticPr fontId="1"/>
  </si>
  <si>
    <t>Jumpin' Bangin' and Feelin'</t>
    <phoneticPr fontId="1"/>
  </si>
  <si>
    <t>kundalini</t>
    <phoneticPr fontId="1"/>
  </si>
  <si>
    <t>lifestyke in the groove</t>
    <phoneticPr fontId="1"/>
  </si>
  <si>
    <t>Machine's Dancies</t>
    <phoneticPr fontId="1"/>
  </si>
  <si>
    <t>Melody of Blues</t>
    <phoneticPr fontId="1"/>
  </si>
  <si>
    <t>nature pulse (remaked)</t>
    <phoneticPr fontId="1"/>
  </si>
  <si>
    <t>objectless</t>
    <phoneticPr fontId="1"/>
  </si>
  <si>
    <t>PARANOiA BULLSHiT</t>
    <phoneticPr fontId="1"/>
  </si>
  <si>
    <t>PREssuRE</t>
    <phoneticPr fontId="1"/>
  </si>
  <si>
    <t>quadriplegia</t>
    <phoneticPr fontId="1"/>
  </si>
  <si>
    <t>quadriplegia (compressed)</t>
    <phoneticPr fontId="1"/>
  </si>
  <si>
    <t>QUiCK TRiGGER -HARDCORE EDITION-</t>
    <phoneticPr fontId="1"/>
  </si>
  <si>
    <t>Reykjavik EVOLVED (Ver.A)</t>
    <phoneticPr fontId="1"/>
  </si>
  <si>
    <t>Reykjavik EVOLVED (Ver.B)</t>
    <phoneticPr fontId="1"/>
  </si>
  <si>
    <t>Reykjavik EVOLVED (Ver.C)</t>
    <phoneticPr fontId="1"/>
  </si>
  <si>
    <t>satellite signal</t>
    <phoneticPr fontId="1"/>
  </si>
  <si>
    <t>Shizuoka EVOLVED (Ver.A)</t>
    <phoneticPr fontId="1"/>
  </si>
  <si>
    <t>Shizuoka EVOLVED (Ver.B)</t>
    <phoneticPr fontId="1"/>
  </si>
  <si>
    <t>Shizuoka EVOLVED (Ver.C)</t>
    <phoneticPr fontId="1"/>
  </si>
  <si>
    <t>simplified</t>
    <phoneticPr fontId="1"/>
  </si>
  <si>
    <t>Somewhere Fairies</t>
    <phoneticPr fontId="1"/>
  </si>
  <si>
    <t>stream</t>
    <phoneticPr fontId="1"/>
  </si>
  <si>
    <t>Technotronis</t>
    <phoneticPr fontId="1"/>
  </si>
  <si>
    <t>This Is Eternity</t>
    <phoneticPr fontId="1"/>
  </si>
  <si>
    <t>this ugly beautiful world</t>
    <phoneticPr fontId="1"/>
  </si>
  <si>
    <t>To low</t>
    <phoneticPr fontId="1"/>
  </si>
  <si>
    <t>umpteenth</t>
    <phoneticPr fontId="1"/>
  </si>
  <si>
    <t>umpteenth (SOFT-LANDING Special)</t>
    <phoneticPr fontId="1"/>
  </si>
  <si>
    <t>VEEEEEEEEEEXYYYYYYYYYY</t>
    <phoneticPr fontId="1"/>
  </si>
  <si>
    <t>Warworn Land</t>
    <phoneticPr fontId="1"/>
  </si>
  <si>
    <t>X-RATED SYSTEM</t>
    <phoneticPr fontId="1"/>
  </si>
  <si>
    <t>XDiV</t>
    <phoneticPr fontId="1"/>
  </si>
  <si>
    <t>Zip Your Lips!</t>
    <phoneticPr fontId="1"/>
  </si>
  <si>
    <t>you rest me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</si>
</sst>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Fill="1">
      <alignment vertical="center"/>
    </xf>
    <xf numFmtId="0" fontId="2" fillId="0" borderId="26" xfId="0" applyFont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4" fillId="2" borderId="30" xfId="0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10" borderId="10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3" fillId="12" borderId="23" xfId="0" applyFont="1" applyFill="1" applyBorder="1">
      <alignment vertical="center"/>
    </xf>
    <xf numFmtId="0" fontId="3" fillId="11" borderId="13" xfId="0" applyFont="1" applyFill="1" applyBorder="1">
      <alignment vertical="center"/>
    </xf>
    <xf numFmtId="0" fontId="3" fillId="13" borderId="13" xfId="0" applyFont="1" applyFill="1" applyBorder="1">
      <alignment vertical="center"/>
    </xf>
    <xf numFmtId="0" fontId="3" fillId="14" borderId="13" xfId="0" applyFont="1" applyFill="1" applyBorder="1">
      <alignment vertical="center"/>
    </xf>
    <xf numFmtId="0" fontId="3" fillId="15" borderId="14" xfId="0" applyFont="1" applyFill="1" applyBorder="1">
      <alignment vertical="center"/>
    </xf>
    <xf numFmtId="0" fontId="3" fillId="11" borderId="12" xfId="0" applyFont="1" applyFill="1" applyBorder="1">
      <alignment vertical="center"/>
    </xf>
    <xf numFmtId="0" fontId="3" fillId="12" borderId="2" xfId="0" applyFont="1" applyFill="1" applyBorder="1">
      <alignment vertical="center"/>
    </xf>
    <xf numFmtId="0" fontId="3" fillId="11" borderId="1" xfId="0" applyFont="1" applyFill="1" applyBorder="1">
      <alignment vertical="center"/>
    </xf>
    <xf numFmtId="0" fontId="3" fillId="13" borderId="1" xfId="0" applyFont="1" applyFill="1" applyBorder="1">
      <alignment vertical="center"/>
    </xf>
    <xf numFmtId="0" fontId="3" fillId="14" borderId="1" xfId="0" applyFont="1" applyFill="1" applyBorder="1">
      <alignment vertical="center"/>
    </xf>
    <xf numFmtId="0" fontId="3" fillId="15" borderId="16" xfId="0" applyFont="1" applyFill="1" applyBorder="1">
      <alignment vertical="center"/>
    </xf>
    <xf numFmtId="0" fontId="3" fillId="11" borderId="15" xfId="0" applyFont="1" applyFill="1" applyBorder="1">
      <alignment vertical="center"/>
    </xf>
    <xf numFmtId="0" fontId="5" fillId="15" borderId="16" xfId="0" applyFont="1" applyFill="1" applyBorder="1">
      <alignment vertical="center"/>
    </xf>
    <xf numFmtId="0" fontId="3" fillId="12" borderId="29" xfId="0" applyFont="1" applyFill="1" applyBorder="1">
      <alignment vertical="center"/>
    </xf>
    <xf numFmtId="0" fontId="3" fillId="11" borderId="21" xfId="0" applyFont="1" applyFill="1" applyBorder="1">
      <alignment vertical="center"/>
    </xf>
    <xf numFmtId="0" fontId="3" fillId="13" borderId="21" xfId="0" applyFont="1" applyFill="1" applyBorder="1">
      <alignment vertical="center"/>
    </xf>
    <xf numFmtId="0" fontId="3" fillId="14" borderId="21" xfId="0" applyFont="1" applyFill="1" applyBorder="1">
      <alignment vertical="center"/>
    </xf>
    <xf numFmtId="0" fontId="3" fillId="15" borderId="22" xfId="0" applyFont="1" applyFill="1" applyBorder="1">
      <alignment vertical="center"/>
    </xf>
    <xf numFmtId="0" fontId="3" fillId="11" borderId="20" xfId="0" applyFont="1" applyFill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35" xfId="0" applyFont="1" applyFill="1" applyBorder="1" applyAlignment="1">
      <alignment horizontal="right" vertical="center"/>
    </xf>
    <xf numFmtId="0" fontId="5" fillId="0" borderId="46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5" fillId="8" borderId="27" xfId="0" applyFont="1" applyFill="1" applyBorder="1" applyAlignment="1">
      <alignment horizontal="right" vertical="center"/>
    </xf>
    <xf numFmtId="0" fontId="5" fillId="8" borderId="36" xfId="0" applyFont="1" applyFill="1" applyBorder="1" applyAlignment="1">
      <alignment horizontal="right" vertical="center"/>
    </xf>
    <xf numFmtId="0" fontId="3" fillId="16" borderId="41" xfId="0" applyFont="1" applyFill="1" applyBorder="1">
      <alignment vertical="center"/>
    </xf>
    <xf numFmtId="0" fontId="3" fillId="12" borderId="12" xfId="0" applyFont="1" applyFill="1" applyBorder="1">
      <alignment vertical="center"/>
    </xf>
    <xf numFmtId="0" fontId="3" fillId="11" borderId="23" xfId="0" applyFont="1" applyFill="1" applyBorder="1">
      <alignment vertical="center"/>
    </xf>
    <xf numFmtId="0" fontId="3" fillId="0" borderId="38" xfId="0" applyFont="1" applyBorder="1">
      <alignment vertical="center"/>
    </xf>
    <xf numFmtId="0" fontId="3" fillId="0" borderId="37" xfId="0" applyFont="1" applyBorder="1">
      <alignment vertical="center"/>
    </xf>
    <xf numFmtId="0" fontId="3" fillId="16" borderId="42" xfId="0" applyFont="1" applyFill="1" applyBorder="1">
      <alignment vertical="center"/>
    </xf>
    <xf numFmtId="0" fontId="3" fillId="12" borderId="15" xfId="0" applyFont="1" applyFill="1" applyBorder="1">
      <alignment vertical="center"/>
    </xf>
    <xf numFmtId="0" fontId="3" fillId="11" borderId="2" xfId="0" applyFont="1" applyFill="1" applyBorder="1">
      <alignment vertical="center"/>
    </xf>
    <xf numFmtId="0" fontId="3" fillId="0" borderId="32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16" borderId="39" xfId="0" applyFont="1" applyFill="1" applyBorder="1">
      <alignment vertical="center"/>
    </xf>
    <xf numFmtId="0" fontId="3" fillId="12" borderId="17" xfId="0" applyFont="1" applyFill="1" applyBorder="1">
      <alignment vertical="center"/>
    </xf>
    <xf numFmtId="0" fontId="3" fillId="11" borderId="18" xfId="0" applyFont="1" applyFill="1" applyBorder="1">
      <alignment vertical="center"/>
    </xf>
    <xf numFmtId="0" fontId="3" fillId="13" borderId="18" xfId="0" applyFont="1" applyFill="1" applyBorder="1">
      <alignment vertical="center"/>
    </xf>
    <xf numFmtId="0" fontId="3" fillId="14" borderId="18" xfId="0" applyFont="1" applyFill="1" applyBorder="1">
      <alignment vertical="center"/>
    </xf>
    <xf numFmtId="0" fontId="3" fillId="15" borderId="19" xfId="0" applyFont="1" applyFill="1" applyBorder="1">
      <alignment vertical="center"/>
    </xf>
    <xf numFmtId="0" fontId="3" fillId="11" borderId="24" xfId="0" applyFont="1" applyFill="1" applyBorder="1">
      <alignment vertical="center"/>
    </xf>
    <xf numFmtId="0" fontId="3" fillId="16" borderId="28" xfId="0" applyFont="1" applyFill="1" applyBorder="1" applyAlignment="1">
      <alignment horizontal="right" vertical="center"/>
    </xf>
    <xf numFmtId="0" fontId="3" fillId="12" borderId="40" xfId="0" applyFont="1" applyFill="1" applyBorder="1">
      <alignment vertical="center"/>
    </xf>
    <xf numFmtId="0" fontId="3" fillId="11" borderId="43" xfId="0" applyFont="1" applyFill="1" applyBorder="1">
      <alignment vertical="center"/>
    </xf>
    <xf numFmtId="0" fontId="3" fillId="13" borderId="43" xfId="0" applyFont="1" applyFill="1" applyBorder="1">
      <alignment vertical="center"/>
    </xf>
    <xf numFmtId="0" fontId="3" fillId="14" borderId="43" xfId="0" applyFont="1" applyFill="1" applyBorder="1">
      <alignment vertical="center"/>
    </xf>
    <xf numFmtId="0" fontId="3" fillId="15" borderId="44" xfId="0" applyFont="1" applyFill="1" applyBorder="1">
      <alignment vertical="center"/>
    </xf>
    <xf numFmtId="0" fontId="3" fillId="11" borderId="45" xfId="0" applyFont="1" applyFill="1" applyBorder="1">
      <alignment vertical="center"/>
    </xf>
    <xf numFmtId="0" fontId="5" fillId="9" borderId="3" xfId="0" applyFont="1" applyFill="1" applyBorder="1" applyAlignment="1">
      <alignment horizontal="right" vertical="center"/>
    </xf>
    <xf numFmtId="0" fontId="3" fillId="0" borderId="32" xfId="0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right" vertical="center"/>
    </xf>
    <xf numFmtId="0" fontId="2" fillId="12" borderId="6" xfId="0" applyFont="1" applyFill="1" applyBorder="1">
      <alignment vertical="center"/>
    </xf>
    <xf numFmtId="0" fontId="2" fillId="11" borderId="10" xfId="0" applyFont="1" applyFill="1" applyBorder="1">
      <alignment vertical="center"/>
    </xf>
    <xf numFmtId="0" fontId="2" fillId="13" borderId="10" xfId="0" applyFont="1" applyFill="1" applyBorder="1">
      <alignment vertical="center"/>
    </xf>
    <xf numFmtId="0" fontId="2" fillId="14" borderId="10" xfId="0" applyFont="1" applyFill="1" applyBorder="1">
      <alignment vertical="center"/>
    </xf>
    <xf numFmtId="0" fontId="2" fillId="15" borderId="7" xfId="0" applyFont="1" applyFill="1" applyBorder="1">
      <alignment vertical="center"/>
    </xf>
    <xf numFmtId="0" fontId="2" fillId="11" borderId="9" xfId="0" applyFont="1" applyFill="1" applyBorder="1">
      <alignment vertical="center"/>
    </xf>
    <xf numFmtId="0" fontId="2" fillId="15" borderId="11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Border="1">
      <alignment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26" xfId="0" applyFont="1" applyFill="1" applyBorder="1" applyAlignment="1">
      <alignment horizontal="right" vertical="center"/>
    </xf>
    <xf numFmtId="0" fontId="2" fillId="7" borderId="26" xfId="0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47" xfId="0" applyFont="1" applyFill="1" applyBorder="1" applyAlignment="1">
      <alignment horizontal="right" vertical="center"/>
    </xf>
    <xf numFmtId="0" fontId="2" fillId="4" borderId="26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3" fillId="5" borderId="33" xfId="0" applyFont="1" applyFill="1" applyBorder="1">
      <alignment vertical="center"/>
    </xf>
    <xf numFmtId="0" fontId="3" fillId="4" borderId="26" xfId="0" applyFont="1" applyFill="1" applyBorder="1">
      <alignment vertical="center"/>
    </xf>
    <xf numFmtId="0" fontId="3" fillId="7" borderId="26" xfId="0" applyFont="1" applyFill="1" applyBorder="1">
      <alignment vertical="center"/>
    </xf>
    <xf numFmtId="0" fontId="7" fillId="15" borderId="0" xfId="0" applyFont="1" applyFill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17" borderId="4" xfId="0" applyFont="1" applyFill="1" applyBorder="1" applyAlignment="1">
      <alignment horizontal="center" vertical="center"/>
    </xf>
    <xf numFmtId="0" fontId="2" fillId="17" borderId="5" xfId="0" applyFont="1" applyFill="1" applyBorder="1" applyAlignment="1">
      <alignment horizontal="center" vertical="center"/>
    </xf>
    <xf numFmtId="0" fontId="2" fillId="17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6" borderId="32" xfId="0" applyFont="1" applyFill="1" applyBorder="1" applyAlignment="1">
      <alignment horizontal="right" vertical="center"/>
    </xf>
    <xf numFmtId="0" fontId="5" fillId="6" borderId="31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FF"/>
      <color rgb="FF00FFFF"/>
      <color rgb="FFFFCCFF"/>
      <color rgb="FF00FF00"/>
      <color rgb="FFCCFFCC"/>
      <color rgb="FFFFCCCC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en-US" altLang="ja-JP">
                <a:solidFill>
                  <a:schemeClr val="bg1"/>
                </a:solidFill>
              </a:rPr>
              <a:t>SINGLE</a:t>
            </a:r>
            <a:endParaRPr lang="ja-JP" altLang="en-US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89035692600418281"/>
          <c:y val="4.8661800486618008E-2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BEGINNER</c:v>
          </c:tx>
          <c:spPr>
            <a:solidFill>
              <a:srgbClr val="00FFFF"/>
            </a:solidFill>
          </c:spPr>
          <c:invertIfNegative val="0"/>
          <c:val>
            <c:numRef>
              <c:f>DifficultyDistribution!$B$3:$B$21</c:f>
              <c:numCache>
                <c:formatCode>General</c:formatCode>
                <c:ptCount val="19"/>
                <c:pt idx="0">
                  <c:v>17</c:v>
                </c:pt>
                <c:pt idx="1">
                  <c:v>18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tx>
            <c:v>BASIC</c:v>
          </c:tx>
          <c:spPr>
            <a:solidFill>
              <a:srgbClr val="FFFF00"/>
            </a:solidFill>
          </c:spPr>
          <c:invertIfNegative val="0"/>
          <c:val>
            <c:numRef>
              <c:f>DifficultyDistribution!$C$3:$C$21</c:f>
              <c:numCache>
                <c:formatCode>General</c:formatCode>
                <c:ptCount val="19"/>
                <c:pt idx="0">
                  <c:v>1</c:v>
                </c:pt>
                <c:pt idx="1">
                  <c:v>4</c:v>
                </c:pt>
                <c:pt idx="2">
                  <c:v>9</c:v>
                </c:pt>
                <c:pt idx="3">
                  <c:v>15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2"/>
          <c:order val="2"/>
          <c:tx>
            <c:v>DIFFICULT</c:v>
          </c:tx>
          <c:spPr>
            <a:solidFill>
              <a:srgbClr val="FF0000"/>
            </a:solidFill>
          </c:spPr>
          <c:invertIfNegative val="0"/>
          <c:val>
            <c:numRef>
              <c:f>DifficultyDistribution!$D$3:$D$21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3"/>
          <c:order val="3"/>
          <c:tx>
            <c:v>EXPERT</c:v>
          </c:tx>
          <c:spPr>
            <a:solidFill>
              <a:srgbClr val="00FF00"/>
            </a:solidFill>
          </c:spPr>
          <c:invertIfNegative val="0"/>
          <c:val>
            <c:numRef>
              <c:f>DifficultyDistribution!$E$3:$E$21</c:f>
              <c:numCache>
                <c:formatCode>General</c:formatCode>
                <c:ptCount val="1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9</c:v>
                </c:pt>
                <c:pt idx="12">
                  <c:v>5</c:v>
                </c:pt>
                <c:pt idx="13">
                  <c:v>8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val>
        </c:ser>
        <c:ser>
          <c:idx val="4"/>
          <c:order val="4"/>
          <c:tx>
            <c:v>CHALLENGE</c:v>
          </c:tx>
          <c:spPr>
            <a:solidFill>
              <a:srgbClr val="FF00FF"/>
            </a:solidFill>
          </c:spPr>
          <c:invertIfNegative val="0"/>
          <c:val>
            <c:numRef>
              <c:f>DifficultyDistribution!$F$3:$F$21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2</c:v>
                </c:pt>
                <c:pt idx="17">
                  <c:v>0</c:v>
                </c:pt>
                <c:pt idx="1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189696"/>
        <c:axId val="186191232"/>
      </c:barChart>
      <c:catAx>
        <c:axId val="1861896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ja-JP"/>
          </a:p>
        </c:txPr>
        <c:crossAx val="186191232"/>
        <c:crosses val="autoZero"/>
        <c:auto val="1"/>
        <c:lblAlgn val="ctr"/>
        <c:lblOffset val="100"/>
        <c:noMultiLvlLbl val="0"/>
      </c:catAx>
      <c:valAx>
        <c:axId val="186191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ja-JP"/>
          </a:p>
        </c:txPr>
        <c:crossAx val="186189696"/>
        <c:crosses val="autoZero"/>
        <c:crossBetween val="between"/>
      </c:valAx>
      <c:spPr>
        <a:solidFill>
          <a:schemeClr val="tx1"/>
        </a:solidFill>
      </c:spPr>
    </c:plotArea>
    <c:legend>
      <c:legendPos val="r"/>
      <c:layout>
        <c:manualLayout>
          <c:xMode val="edge"/>
          <c:yMode val="edge"/>
          <c:x val="0.88626353829441695"/>
          <c:y val="0.60962762866320541"/>
          <c:w val="0.10131892344832104"/>
          <c:h val="0.30910954731555357"/>
        </c:manualLayout>
      </c:layout>
      <c:overlay val="0"/>
      <c:txPr>
        <a:bodyPr/>
        <a:lstStyle/>
        <a:p>
          <a:pPr>
            <a:defRPr>
              <a:solidFill>
                <a:schemeClr val="bg1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tx1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en-US" altLang="ja-JP">
                <a:solidFill>
                  <a:schemeClr val="bg1"/>
                </a:solidFill>
              </a:rPr>
              <a:t>DOUBLE</a:t>
            </a:r>
            <a:endParaRPr lang="ja-JP" altLang="en-US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88247858567766269"/>
          <c:y val="6.25E-2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BASIC</c:v>
          </c:tx>
          <c:spPr>
            <a:solidFill>
              <a:srgbClr val="FFFF00"/>
            </a:solidFill>
          </c:spPr>
          <c:invertIfNegative val="0"/>
          <c:val>
            <c:numRef>
              <c:f>DifficultyDistribution!$G$3:$G$21</c:f>
              <c:numCache>
                <c:formatCode>General</c:formatCode>
                <c:ptCount val="19"/>
                <c:pt idx="0">
                  <c:v>2</c:v>
                </c:pt>
                <c:pt idx="1">
                  <c:v>3</c:v>
                </c:pt>
                <c:pt idx="2">
                  <c:v>11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2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tx>
            <c:v>DIFFICULT</c:v>
          </c:tx>
          <c:spPr>
            <a:solidFill>
              <a:srgbClr val="FF0000"/>
            </a:solidFill>
          </c:spPr>
          <c:invertIfNegative val="0"/>
          <c:val>
            <c:numRef>
              <c:f>DifficultyDistribution!$H$3:$H$21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1</c:v>
                </c:pt>
                <c:pt idx="6">
                  <c:v>10</c:v>
                </c:pt>
                <c:pt idx="7">
                  <c:v>7</c:v>
                </c:pt>
                <c:pt idx="8">
                  <c:v>11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2"/>
          <c:order val="2"/>
          <c:tx>
            <c:v>EXPERT</c:v>
          </c:tx>
          <c:spPr>
            <a:solidFill>
              <a:srgbClr val="00FF00"/>
            </a:solidFill>
          </c:spPr>
          <c:invertIfNegative val="0"/>
          <c:val>
            <c:numRef>
              <c:f>DifficultyDistribution!$I$3:$I$21</c:f>
              <c:numCache>
                <c:formatCode>General</c:formatCode>
                <c:ptCount val="1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val>
        </c:ser>
        <c:ser>
          <c:idx val="3"/>
          <c:order val="3"/>
          <c:tx>
            <c:v>CHALLENGE</c:v>
          </c:tx>
          <c:spPr>
            <a:solidFill>
              <a:srgbClr val="FF00FF"/>
            </a:solidFill>
          </c:spPr>
          <c:invertIfNegative val="0"/>
          <c:val>
            <c:numRef>
              <c:f>DifficultyDistribution!$J$3:$J$21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4</c:v>
                </c:pt>
                <c:pt idx="12">
                  <c:v>6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0</c:v>
                </c:pt>
                <c:pt idx="1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51136"/>
        <c:axId val="186252672"/>
      </c:barChart>
      <c:catAx>
        <c:axId val="1862511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ja-JP"/>
          </a:p>
        </c:txPr>
        <c:crossAx val="186252672"/>
        <c:crosses val="autoZero"/>
        <c:auto val="1"/>
        <c:lblAlgn val="ctr"/>
        <c:lblOffset val="100"/>
        <c:noMultiLvlLbl val="0"/>
      </c:catAx>
      <c:valAx>
        <c:axId val="186252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ja-JP"/>
          </a:p>
        </c:txPr>
        <c:crossAx val="186251136"/>
        <c:crosses val="autoZero"/>
        <c:crossBetween val="between"/>
      </c:valAx>
      <c:spPr>
        <a:solidFill>
          <a:schemeClr val="tx1"/>
        </a:solidFill>
      </c:spPr>
    </c:plotArea>
    <c:legend>
      <c:legendPos val="r"/>
      <c:layout>
        <c:manualLayout>
          <c:xMode val="edge"/>
          <c:yMode val="edge"/>
          <c:x val="0.88755392965953539"/>
          <c:y val="0.64525754593175855"/>
          <c:w val="0.10143701075723795"/>
          <c:h val="0.25115157480314959"/>
        </c:manualLayout>
      </c:layout>
      <c:overlay val="0"/>
      <c:txPr>
        <a:bodyPr/>
        <a:lstStyle/>
        <a:p>
          <a:pPr>
            <a:defRPr>
              <a:solidFill>
                <a:schemeClr val="bg1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tx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57149</xdr:colOff>
      <xdr:row>0</xdr:row>
      <xdr:rowOff>47624</xdr:rowOff>
    </xdr:from>
    <xdr:to>
      <xdr:col>41</xdr:col>
      <xdr:colOff>180975</xdr:colOff>
      <xdr:row>21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22</xdr:row>
      <xdr:rowOff>95250</xdr:rowOff>
    </xdr:from>
    <xdr:to>
      <xdr:col>41</xdr:col>
      <xdr:colOff>180976</xdr:colOff>
      <xdr:row>43</xdr:row>
      <xdr:rowOff>142875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A59"/>
  <sheetViews>
    <sheetView tabSelected="1" topLeftCell="A22" zoomScaleNormal="100" workbookViewId="0">
      <selection activeCell="B24" sqref="B24"/>
    </sheetView>
  </sheetViews>
  <sheetFormatPr defaultColWidth="3.625" defaultRowHeight="13.5" x14ac:dyDescent="0.15"/>
  <cols>
    <col min="1" max="1" width="3.625" customWidth="1"/>
    <col min="2" max="2" width="38.625" customWidth="1"/>
    <col min="3" max="11" width="3.625" customWidth="1"/>
  </cols>
  <sheetData>
    <row r="1" spans="1:43" ht="14.25" thickBot="1" x14ac:dyDescent="0.2">
      <c r="A1" s="74"/>
      <c r="B1" s="73"/>
      <c r="C1" s="88" t="s">
        <v>0</v>
      </c>
      <c r="D1" s="89"/>
      <c r="E1" s="89"/>
      <c r="F1" s="89"/>
      <c r="G1" s="90"/>
      <c r="H1" s="91" t="s">
        <v>1</v>
      </c>
      <c r="I1" s="89"/>
      <c r="J1" s="89"/>
      <c r="K1" s="9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 ht="14.25" thickBot="1" x14ac:dyDescent="0.2">
      <c r="A2" s="5" t="s">
        <v>2</v>
      </c>
      <c r="B2" s="5" t="s">
        <v>13</v>
      </c>
      <c r="C2" s="6" t="s">
        <v>4</v>
      </c>
      <c r="D2" s="7" t="s">
        <v>5</v>
      </c>
      <c r="E2" s="8" t="s">
        <v>6</v>
      </c>
      <c r="F2" s="9" t="s">
        <v>7</v>
      </c>
      <c r="G2" s="10" t="s">
        <v>8</v>
      </c>
      <c r="H2" s="11" t="s">
        <v>9</v>
      </c>
      <c r="I2" s="8" t="s">
        <v>10</v>
      </c>
      <c r="J2" s="9" t="s">
        <v>7</v>
      </c>
      <c r="K2" s="10" t="s">
        <v>8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x14ac:dyDescent="0.15">
      <c r="A3" s="75">
        <v>4</v>
      </c>
      <c r="B3" s="98" t="s">
        <v>16</v>
      </c>
      <c r="C3" s="12"/>
      <c r="D3" s="13"/>
      <c r="E3" s="14"/>
      <c r="F3" s="15">
        <v>1</v>
      </c>
      <c r="G3" s="16"/>
      <c r="H3" s="17"/>
      <c r="I3" s="14"/>
      <c r="J3" s="15">
        <v>1</v>
      </c>
      <c r="K3" s="16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x14ac:dyDescent="0.15">
      <c r="A4" s="78">
        <v>1</v>
      </c>
      <c r="B4" s="64" t="s">
        <v>17</v>
      </c>
      <c r="C4" s="18">
        <v>2</v>
      </c>
      <c r="D4" s="19">
        <v>4</v>
      </c>
      <c r="E4" s="20">
        <v>9</v>
      </c>
      <c r="F4" s="21">
        <v>12</v>
      </c>
      <c r="G4" s="22"/>
      <c r="H4" s="23">
        <v>4</v>
      </c>
      <c r="I4" s="20">
        <v>10</v>
      </c>
      <c r="J4" s="21">
        <v>13</v>
      </c>
      <c r="K4" s="2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x14ac:dyDescent="0.15">
      <c r="A5" s="77">
        <v>2</v>
      </c>
      <c r="B5" s="64" t="s">
        <v>18</v>
      </c>
      <c r="C5" s="18">
        <v>1</v>
      </c>
      <c r="D5" s="19">
        <v>4</v>
      </c>
      <c r="E5" s="20">
        <v>7</v>
      </c>
      <c r="F5" s="21">
        <v>10</v>
      </c>
      <c r="G5" s="22">
        <v>13</v>
      </c>
      <c r="H5" s="23">
        <v>2</v>
      </c>
      <c r="I5" s="20">
        <v>6</v>
      </c>
      <c r="J5" s="21">
        <v>12</v>
      </c>
      <c r="K5" s="22">
        <v>13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x14ac:dyDescent="0.15">
      <c r="A6" s="78">
        <v>1</v>
      </c>
      <c r="B6" s="64" t="s">
        <v>19</v>
      </c>
      <c r="C6" s="18">
        <v>2</v>
      </c>
      <c r="D6" s="19">
        <v>4</v>
      </c>
      <c r="E6" s="20">
        <v>7</v>
      </c>
      <c r="F6" s="21">
        <v>10</v>
      </c>
      <c r="G6" s="22"/>
      <c r="H6" s="23">
        <v>5</v>
      </c>
      <c r="I6" s="20">
        <v>8</v>
      </c>
      <c r="J6" s="21">
        <v>10</v>
      </c>
      <c r="K6" s="2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x14ac:dyDescent="0.15">
      <c r="A7" s="78">
        <v>1</v>
      </c>
      <c r="B7" s="64" t="s">
        <v>20</v>
      </c>
      <c r="C7" s="18">
        <v>1</v>
      </c>
      <c r="D7" s="19">
        <v>3</v>
      </c>
      <c r="E7" s="20">
        <v>8</v>
      </c>
      <c r="F7" s="21">
        <v>11</v>
      </c>
      <c r="G7" s="22">
        <v>13</v>
      </c>
      <c r="H7" s="23">
        <v>4</v>
      </c>
      <c r="I7" s="20">
        <v>9</v>
      </c>
      <c r="J7" s="21">
        <v>11</v>
      </c>
      <c r="K7" s="22">
        <v>13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x14ac:dyDescent="0.15">
      <c r="A8" s="78">
        <v>1</v>
      </c>
      <c r="B8" s="64" t="s">
        <v>21</v>
      </c>
      <c r="C8" s="18">
        <v>1</v>
      </c>
      <c r="D8" s="19">
        <v>4</v>
      </c>
      <c r="E8" s="20">
        <v>8</v>
      </c>
      <c r="F8" s="21">
        <v>10</v>
      </c>
      <c r="G8" s="22">
        <v>11</v>
      </c>
      <c r="H8" s="23">
        <v>3</v>
      </c>
      <c r="I8" s="20">
        <v>8</v>
      </c>
      <c r="J8" s="21">
        <v>10</v>
      </c>
      <c r="K8" s="22">
        <v>11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x14ac:dyDescent="0.15">
      <c r="A9" s="77">
        <v>2</v>
      </c>
      <c r="B9" s="64" t="s">
        <v>22</v>
      </c>
      <c r="C9" s="18">
        <v>1</v>
      </c>
      <c r="D9" s="19">
        <v>5</v>
      </c>
      <c r="E9" s="20">
        <v>9</v>
      </c>
      <c r="F9" s="21">
        <v>12</v>
      </c>
      <c r="G9" s="22">
        <v>15</v>
      </c>
      <c r="H9" s="23">
        <v>3</v>
      </c>
      <c r="I9" s="20">
        <v>9</v>
      </c>
      <c r="J9" s="21">
        <v>12</v>
      </c>
      <c r="K9" s="22">
        <v>15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x14ac:dyDescent="0.15">
      <c r="A10" s="78">
        <v>1</v>
      </c>
      <c r="B10" s="64" t="s">
        <v>23</v>
      </c>
      <c r="C10" s="18">
        <v>2</v>
      </c>
      <c r="D10" s="19">
        <v>5</v>
      </c>
      <c r="E10" s="20">
        <v>8</v>
      </c>
      <c r="F10" s="21">
        <v>11</v>
      </c>
      <c r="G10" s="22"/>
      <c r="H10" s="23">
        <v>4</v>
      </c>
      <c r="I10" s="20">
        <v>8</v>
      </c>
      <c r="J10" s="21">
        <v>13</v>
      </c>
      <c r="K10" s="2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x14ac:dyDescent="0.15">
      <c r="A11" s="78">
        <v>1</v>
      </c>
      <c r="B11" s="64" t="s">
        <v>24</v>
      </c>
      <c r="C11" s="18">
        <v>2</v>
      </c>
      <c r="D11" s="19">
        <v>3</v>
      </c>
      <c r="E11" s="20">
        <v>6</v>
      </c>
      <c r="F11" s="21">
        <v>10</v>
      </c>
      <c r="G11" s="22"/>
      <c r="H11" s="23">
        <v>3</v>
      </c>
      <c r="I11" s="20">
        <v>7</v>
      </c>
      <c r="J11" s="21">
        <v>11</v>
      </c>
      <c r="K11" s="2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x14ac:dyDescent="0.15">
      <c r="A12" s="3">
        <v>1</v>
      </c>
      <c r="B12" s="64" t="s">
        <v>25</v>
      </c>
      <c r="C12" s="18">
        <v>1</v>
      </c>
      <c r="D12" s="19">
        <v>2</v>
      </c>
      <c r="E12" s="20">
        <v>5</v>
      </c>
      <c r="F12" s="21">
        <v>8</v>
      </c>
      <c r="G12" s="22"/>
      <c r="H12" s="23">
        <v>1</v>
      </c>
      <c r="I12" s="20">
        <v>5</v>
      </c>
      <c r="J12" s="21">
        <v>8</v>
      </c>
      <c r="K12" s="2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x14ac:dyDescent="0.15">
      <c r="A13" s="78">
        <v>1</v>
      </c>
      <c r="B13" s="64" t="s">
        <v>26</v>
      </c>
      <c r="C13" s="18">
        <v>4</v>
      </c>
      <c r="D13" s="19">
        <v>7</v>
      </c>
      <c r="E13" s="20">
        <v>11</v>
      </c>
      <c r="F13" s="21">
        <v>14</v>
      </c>
      <c r="G13" s="22">
        <v>16</v>
      </c>
      <c r="H13" s="23">
        <v>6</v>
      </c>
      <c r="I13" s="20">
        <v>11</v>
      </c>
      <c r="J13" s="21">
        <v>14</v>
      </c>
      <c r="K13" s="22">
        <v>16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x14ac:dyDescent="0.15">
      <c r="A14" s="77">
        <v>2</v>
      </c>
      <c r="B14" s="64" t="s">
        <v>27</v>
      </c>
      <c r="C14" s="18">
        <v>4</v>
      </c>
      <c r="D14" s="19">
        <v>6</v>
      </c>
      <c r="E14" s="20">
        <v>10</v>
      </c>
      <c r="F14" s="21">
        <v>14</v>
      </c>
      <c r="G14" s="22"/>
      <c r="H14" s="23">
        <v>6</v>
      </c>
      <c r="I14" s="20">
        <v>11</v>
      </c>
      <c r="J14" s="21">
        <v>14</v>
      </c>
      <c r="K14" s="2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x14ac:dyDescent="0.15">
      <c r="A15" s="76">
        <v>4</v>
      </c>
      <c r="B15" s="64" t="s">
        <v>28</v>
      </c>
      <c r="C15" s="18"/>
      <c r="D15" s="19"/>
      <c r="E15" s="20"/>
      <c r="F15" s="21"/>
      <c r="G15" s="22">
        <v>14</v>
      </c>
      <c r="H15" s="23"/>
      <c r="I15" s="20"/>
      <c r="J15" s="21"/>
      <c r="K15" s="22">
        <v>14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x14ac:dyDescent="0.15">
      <c r="A16" s="80">
        <v>3</v>
      </c>
      <c r="B16" s="64" t="s">
        <v>30</v>
      </c>
      <c r="C16" s="18">
        <v>2</v>
      </c>
      <c r="D16" s="19">
        <v>4</v>
      </c>
      <c r="E16" s="20">
        <v>9</v>
      </c>
      <c r="F16" s="21">
        <v>12</v>
      </c>
      <c r="G16" s="22">
        <v>15</v>
      </c>
      <c r="H16" s="23">
        <v>4</v>
      </c>
      <c r="I16" s="20">
        <v>8</v>
      </c>
      <c r="J16" s="21">
        <v>12</v>
      </c>
      <c r="K16" s="22">
        <v>15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x14ac:dyDescent="0.15">
      <c r="A17" s="80">
        <v>3</v>
      </c>
      <c r="B17" s="64" t="s">
        <v>29</v>
      </c>
      <c r="C17" s="18">
        <v>1</v>
      </c>
      <c r="D17" s="19">
        <v>3</v>
      </c>
      <c r="E17" s="20">
        <v>7</v>
      </c>
      <c r="F17" s="21">
        <v>10</v>
      </c>
      <c r="G17" s="22">
        <v>12</v>
      </c>
      <c r="H17" s="23">
        <v>3</v>
      </c>
      <c r="I17" s="20">
        <v>7</v>
      </c>
      <c r="J17" s="21">
        <v>10</v>
      </c>
      <c r="K17" s="22">
        <v>12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x14ac:dyDescent="0.15">
      <c r="A18" s="78">
        <v>1</v>
      </c>
      <c r="B18" s="64" t="s">
        <v>31</v>
      </c>
      <c r="C18" s="18">
        <v>1</v>
      </c>
      <c r="D18" s="19">
        <v>4</v>
      </c>
      <c r="E18" s="20">
        <v>10</v>
      </c>
      <c r="F18" s="21">
        <v>12</v>
      </c>
      <c r="G18" s="87">
        <v>14</v>
      </c>
      <c r="H18" s="23">
        <v>4</v>
      </c>
      <c r="I18" s="20">
        <v>10</v>
      </c>
      <c r="J18" s="21">
        <v>13</v>
      </c>
      <c r="K18" s="22">
        <v>14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x14ac:dyDescent="0.15">
      <c r="A19" s="3">
        <v>1</v>
      </c>
      <c r="B19" s="64" t="s">
        <v>32</v>
      </c>
      <c r="C19" s="18">
        <v>2</v>
      </c>
      <c r="D19" s="19">
        <v>5</v>
      </c>
      <c r="E19" s="20">
        <v>9</v>
      </c>
      <c r="F19" s="21">
        <v>12</v>
      </c>
      <c r="G19" s="22"/>
      <c r="H19" s="23">
        <v>5</v>
      </c>
      <c r="I19" s="20">
        <v>9</v>
      </c>
      <c r="J19" s="21">
        <v>11</v>
      </c>
      <c r="K19" s="2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x14ac:dyDescent="0.15">
      <c r="A20" s="78">
        <v>1</v>
      </c>
      <c r="B20" s="64" t="s">
        <v>33</v>
      </c>
      <c r="C20" s="18">
        <v>3</v>
      </c>
      <c r="D20" s="19">
        <v>4</v>
      </c>
      <c r="E20" s="20">
        <v>8</v>
      </c>
      <c r="F20" s="21">
        <v>13</v>
      </c>
      <c r="G20" s="22">
        <v>15</v>
      </c>
      <c r="H20" s="23">
        <v>5</v>
      </c>
      <c r="I20" s="20">
        <v>8</v>
      </c>
      <c r="J20" s="21">
        <v>13</v>
      </c>
      <c r="K20" s="22">
        <v>16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x14ac:dyDescent="0.15">
      <c r="A21" s="78">
        <v>1</v>
      </c>
      <c r="B21" s="64" t="s">
        <v>34</v>
      </c>
      <c r="C21" s="18">
        <v>1</v>
      </c>
      <c r="D21" s="19">
        <v>3</v>
      </c>
      <c r="E21" s="20">
        <v>7</v>
      </c>
      <c r="F21" s="21">
        <v>9</v>
      </c>
      <c r="G21" s="22">
        <v>13</v>
      </c>
      <c r="H21" s="23">
        <v>3</v>
      </c>
      <c r="I21" s="20">
        <v>7</v>
      </c>
      <c r="J21" s="21">
        <v>9</v>
      </c>
      <c r="K21" s="22">
        <v>13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x14ac:dyDescent="0.15">
      <c r="A22" s="76">
        <v>4</v>
      </c>
      <c r="B22" s="64" t="s">
        <v>35</v>
      </c>
      <c r="C22" s="18">
        <v>1</v>
      </c>
      <c r="D22" s="19">
        <v>5</v>
      </c>
      <c r="E22" s="20">
        <v>9</v>
      </c>
      <c r="F22" s="21">
        <v>12</v>
      </c>
      <c r="G22" s="24">
        <v>8</v>
      </c>
      <c r="H22" s="23">
        <v>5</v>
      </c>
      <c r="I22" s="20">
        <v>9</v>
      </c>
      <c r="J22" s="21">
        <v>12</v>
      </c>
      <c r="K22" s="24">
        <v>8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x14ac:dyDescent="0.15">
      <c r="A23" s="78">
        <v>1</v>
      </c>
      <c r="B23" s="64" t="s">
        <v>36</v>
      </c>
      <c r="C23" s="18">
        <v>1</v>
      </c>
      <c r="D23" s="19">
        <v>4</v>
      </c>
      <c r="E23" s="20">
        <v>7</v>
      </c>
      <c r="F23" s="21">
        <v>11</v>
      </c>
      <c r="G23" s="22">
        <v>14</v>
      </c>
      <c r="H23" s="23">
        <v>3</v>
      </c>
      <c r="I23" s="20">
        <v>7</v>
      </c>
      <c r="J23" s="21">
        <v>12</v>
      </c>
      <c r="K23" s="22">
        <v>14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x14ac:dyDescent="0.15">
      <c r="A24" s="77">
        <v>2</v>
      </c>
      <c r="B24" s="64" t="s">
        <v>37</v>
      </c>
      <c r="C24" s="18">
        <v>2</v>
      </c>
      <c r="D24" s="19">
        <v>6</v>
      </c>
      <c r="E24" s="20">
        <v>10</v>
      </c>
      <c r="F24" s="21">
        <v>14</v>
      </c>
      <c r="G24" s="22">
        <v>17</v>
      </c>
      <c r="H24" s="23">
        <v>6</v>
      </c>
      <c r="I24" s="20">
        <v>10</v>
      </c>
      <c r="J24" s="21">
        <v>14</v>
      </c>
      <c r="K24" s="22">
        <v>17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x14ac:dyDescent="0.15">
      <c r="A25" s="76">
        <v>4</v>
      </c>
      <c r="B25" s="64" t="s">
        <v>38</v>
      </c>
      <c r="C25" s="18">
        <v>2</v>
      </c>
      <c r="D25" s="19">
        <v>4</v>
      </c>
      <c r="E25" s="20">
        <v>7</v>
      </c>
      <c r="F25" s="21">
        <v>11</v>
      </c>
      <c r="G25" s="22"/>
      <c r="H25" s="23">
        <v>4</v>
      </c>
      <c r="I25" s="20">
        <v>7</v>
      </c>
      <c r="J25" s="21">
        <v>11</v>
      </c>
      <c r="K25" s="2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x14ac:dyDescent="0.15">
      <c r="A26" s="78">
        <v>1</v>
      </c>
      <c r="B26" s="64" t="s">
        <v>39</v>
      </c>
      <c r="C26" s="18">
        <v>2</v>
      </c>
      <c r="D26" s="19">
        <v>4</v>
      </c>
      <c r="E26" s="20">
        <v>8</v>
      </c>
      <c r="F26" s="21">
        <v>12</v>
      </c>
      <c r="G26" s="22">
        <v>14</v>
      </c>
      <c r="H26" s="23">
        <v>5</v>
      </c>
      <c r="I26" s="20">
        <v>9</v>
      </c>
      <c r="J26" s="21">
        <v>11</v>
      </c>
      <c r="K26" s="22">
        <v>13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x14ac:dyDescent="0.15">
      <c r="A27" s="78">
        <v>1</v>
      </c>
      <c r="B27" s="64" t="s">
        <v>40</v>
      </c>
      <c r="C27" s="18">
        <v>2</v>
      </c>
      <c r="D27" s="19">
        <v>4</v>
      </c>
      <c r="E27" s="20">
        <v>8</v>
      </c>
      <c r="F27" s="21">
        <v>11</v>
      </c>
      <c r="G27" s="22"/>
      <c r="H27" s="23">
        <v>5</v>
      </c>
      <c r="I27" s="20">
        <v>7</v>
      </c>
      <c r="J27" s="21">
        <v>10</v>
      </c>
      <c r="K27" s="2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x14ac:dyDescent="0.15">
      <c r="A28" s="78">
        <v>1</v>
      </c>
      <c r="B28" s="64" t="s">
        <v>41</v>
      </c>
      <c r="C28" s="18">
        <v>2</v>
      </c>
      <c r="D28" s="19">
        <v>4</v>
      </c>
      <c r="E28" s="20">
        <v>9</v>
      </c>
      <c r="F28" s="21">
        <v>12</v>
      </c>
      <c r="G28" s="22"/>
      <c r="H28" s="23">
        <v>3</v>
      </c>
      <c r="I28" s="20">
        <v>10</v>
      </c>
      <c r="J28" s="21">
        <v>12</v>
      </c>
      <c r="K28" s="2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x14ac:dyDescent="0.15">
      <c r="A29" s="80">
        <v>3</v>
      </c>
      <c r="B29" s="64" t="s">
        <v>42</v>
      </c>
      <c r="C29" s="18">
        <v>2</v>
      </c>
      <c r="D29" s="19">
        <v>2</v>
      </c>
      <c r="E29" s="20">
        <v>6</v>
      </c>
      <c r="F29" s="21">
        <v>9</v>
      </c>
      <c r="G29" s="22">
        <v>11</v>
      </c>
      <c r="H29" s="23">
        <v>2</v>
      </c>
      <c r="I29" s="20">
        <v>5</v>
      </c>
      <c r="J29" s="21">
        <v>9</v>
      </c>
      <c r="K29" s="22">
        <v>12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x14ac:dyDescent="0.15">
      <c r="A30" s="78">
        <v>1</v>
      </c>
      <c r="B30" s="64" t="s">
        <v>43</v>
      </c>
      <c r="C30" s="18">
        <v>1</v>
      </c>
      <c r="D30" s="19">
        <v>5</v>
      </c>
      <c r="E30" s="20">
        <v>8</v>
      </c>
      <c r="F30" s="21">
        <v>11</v>
      </c>
      <c r="G30" s="22"/>
      <c r="H30" s="23">
        <v>4</v>
      </c>
      <c r="I30" s="20">
        <v>8</v>
      </c>
      <c r="J30" s="21">
        <v>10</v>
      </c>
      <c r="K30" s="2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x14ac:dyDescent="0.15">
      <c r="A31" s="78">
        <v>1</v>
      </c>
      <c r="B31" s="64" t="s">
        <v>44</v>
      </c>
      <c r="C31" s="18">
        <v>5</v>
      </c>
      <c r="D31" s="19">
        <v>7</v>
      </c>
      <c r="E31" s="20">
        <v>12</v>
      </c>
      <c r="F31" s="21">
        <v>15</v>
      </c>
      <c r="G31" s="22">
        <v>17</v>
      </c>
      <c r="H31" s="23">
        <v>7</v>
      </c>
      <c r="I31" s="20">
        <v>12</v>
      </c>
      <c r="J31" s="21">
        <v>15</v>
      </c>
      <c r="K31" s="22">
        <v>17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x14ac:dyDescent="0.15">
      <c r="A32" s="76">
        <v>4</v>
      </c>
      <c r="B32" s="64" t="s">
        <v>45</v>
      </c>
      <c r="C32" s="18">
        <v>2</v>
      </c>
      <c r="D32" s="19">
        <v>4</v>
      </c>
      <c r="E32" s="20">
        <v>8</v>
      </c>
      <c r="F32" s="21">
        <v>13</v>
      </c>
      <c r="G32" s="22"/>
      <c r="H32" s="23">
        <v>4</v>
      </c>
      <c r="I32" s="20">
        <v>9</v>
      </c>
      <c r="J32" s="21">
        <v>14</v>
      </c>
      <c r="K32" s="2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x14ac:dyDescent="0.15">
      <c r="A33" s="77">
        <v>2</v>
      </c>
      <c r="B33" s="64" t="s">
        <v>46</v>
      </c>
      <c r="C33" s="18">
        <v>2</v>
      </c>
      <c r="D33" s="19">
        <v>3</v>
      </c>
      <c r="E33" s="20">
        <v>9</v>
      </c>
      <c r="F33" s="21">
        <v>11</v>
      </c>
      <c r="G33" s="22">
        <v>13</v>
      </c>
      <c r="H33" s="23">
        <v>4</v>
      </c>
      <c r="I33" s="20">
        <v>9</v>
      </c>
      <c r="J33" s="21">
        <v>11</v>
      </c>
      <c r="K33" s="22">
        <v>13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x14ac:dyDescent="0.15">
      <c r="A34" s="76">
        <v>4</v>
      </c>
      <c r="B34" s="64" t="s">
        <v>47</v>
      </c>
      <c r="C34" s="18"/>
      <c r="D34" s="19"/>
      <c r="E34" s="20"/>
      <c r="F34" s="21"/>
      <c r="G34" s="22">
        <v>13</v>
      </c>
      <c r="H34" s="23"/>
      <c r="I34" s="20"/>
      <c r="J34" s="21"/>
      <c r="K34" s="22">
        <v>12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x14ac:dyDescent="0.15">
      <c r="A35" s="76">
        <v>4</v>
      </c>
      <c r="B35" s="64" t="s">
        <v>48</v>
      </c>
      <c r="C35" s="18">
        <v>3</v>
      </c>
      <c r="D35" s="19">
        <v>6</v>
      </c>
      <c r="E35" s="20">
        <v>10</v>
      </c>
      <c r="F35" s="21">
        <v>14</v>
      </c>
      <c r="G35" s="22"/>
      <c r="H35" s="23">
        <v>6</v>
      </c>
      <c r="I35" s="20">
        <v>10</v>
      </c>
      <c r="J35" s="21">
        <v>14</v>
      </c>
      <c r="K35" s="2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x14ac:dyDescent="0.15">
      <c r="A36" s="78">
        <v>1</v>
      </c>
      <c r="B36" s="64" t="s">
        <v>49</v>
      </c>
      <c r="C36" s="18">
        <v>4</v>
      </c>
      <c r="D36" s="19">
        <v>6</v>
      </c>
      <c r="E36" s="20">
        <v>11</v>
      </c>
      <c r="F36" s="21">
        <v>14</v>
      </c>
      <c r="G36" s="22"/>
      <c r="H36" s="23">
        <v>6</v>
      </c>
      <c r="I36" s="20">
        <v>11</v>
      </c>
      <c r="J36" s="21">
        <v>14</v>
      </c>
      <c r="K36" s="2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x14ac:dyDescent="0.15">
      <c r="A37" s="77">
        <v>2</v>
      </c>
      <c r="B37" s="64" t="s">
        <v>50</v>
      </c>
      <c r="C37" s="18">
        <v>4</v>
      </c>
      <c r="D37" s="19">
        <v>6</v>
      </c>
      <c r="E37" s="20">
        <v>11</v>
      </c>
      <c r="F37" s="21">
        <v>14</v>
      </c>
      <c r="G37" s="22"/>
      <c r="H37" s="23">
        <v>6</v>
      </c>
      <c r="I37" s="20">
        <v>11</v>
      </c>
      <c r="J37" s="21">
        <v>14</v>
      </c>
      <c r="K37" s="2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x14ac:dyDescent="0.15">
      <c r="A38" s="80">
        <v>3</v>
      </c>
      <c r="B38" s="64" t="s">
        <v>51</v>
      </c>
      <c r="C38" s="18">
        <v>4</v>
      </c>
      <c r="D38" s="19">
        <v>6</v>
      </c>
      <c r="E38" s="20">
        <v>11</v>
      </c>
      <c r="F38" s="21">
        <v>14</v>
      </c>
      <c r="G38" s="22"/>
      <c r="H38" s="23">
        <v>6</v>
      </c>
      <c r="I38" s="20">
        <v>11</v>
      </c>
      <c r="J38" s="21">
        <v>14</v>
      </c>
      <c r="K38" s="2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x14ac:dyDescent="0.15">
      <c r="A39" s="77">
        <v>2</v>
      </c>
      <c r="B39" s="64" t="s">
        <v>52</v>
      </c>
      <c r="C39" s="18">
        <v>1</v>
      </c>
      <c r="D39" s="19">
        <v>3</v>
      </c>
      <c r="E39" s="20">
        <v>8</v>
      </c>
      <c r="F39" s="21">
        <v>13</v>
      </c>
      <c r="G39" s="22">
        <v>15</v>
      </c>
      <c r="H39" s="23">
        <v>4</v>
      </c>
      <c r="I39" s="20">
        <v>9</v>
      </c>
      <c r="J39" s="21">
        <v>13</v>
      </c>
      <c r="K39" s="22">
        <v>15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x14ac:dyDescent="0.15">
      <c r="A40" s="76">
        <v>4</v>
      </c>
      <c r="B40" s="64" t="s">
        <v>53</v>
      </c>
      <c r="C40" s="18">
        <v>5</v>
      </c>
      <c r="D40" s="19">
        <v>9</v>
      </c>
      <c r="E40" s="20">
        <v>12</v>
      </c>
      <c r="F40" s="21">
        <v>16</v>
      </c>
      <c r="G40" s="22"/>
      <c r="H40" s="23">
        <v>9</v>
      </c>
      <c r="I40" s="20">
        <v>12</v>
      </c>
      <c r="J40" s="21">
        <v>16</v>
      </c>
      <c r="K40" s="2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x14ac:dyDescent="0.15">
      <c r="A41" s="76">
        <v>4</v>
      </c>
      <c r="B41" s="64" t="s">
        <v>54</v>
      </c>
      <c r="C41" s="18">
        <v>5</v>
      </c>
      <c r="D41" s="19">
        <v>9</v>
      </c>
      <c r="E41" s="20">
        <v>12</v>
      </c>
      <c r="F41" s="21">
        <v>16</v>
      </c>
      <c r="G41" s="22"/>
      <c r="H41" s="23">
        <v>9</v>
      </c>
      <c r="I41" s="20">
        <v>12</v>
      </c>
      <c r="J41" s="21">
        <v>16</v>
      </c>
      <c r="K41" s="2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x14ac:dyDescent="0.15">
      <c r="A42" s="76">
        <v>4</v>
      </c>
      <c r="B42" s="64" t="s">
        <v>55</v>
      </c>
      <c r="C42" s="18">
        <v>5</v>
      </c>
      <c r="D42" s="19">
        <v>9</v>
      </c>
      <c r="E42" s="20">
        <v>12</v>
      </c>
      <c r="F42" s="21">
        <v>16</v>
      </c>
      <c r="G42" s="22"/>
      <c r="H42" s="23">
        <v>9</v>
      </c>
      <c r="I42" s="20">
        <v>12</v>
      </c>
      <c r="J42" s="21">
        <v>16</v>
      </c>
      <c r="K42" s="2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x14ac:dyDescent="0.15">
      <c r="A43" s="4">
        <v>1</v>
      </c>
      <c r="B43" s="64" t="s">
        <v>56</v>
      </c>
      <c r="C43" s="18">
        <v>1</v>
      </c>
      <c r="D43" s="19">
        <v>3</v>
      </c>
      <c r="E43" s="20">
        <v>6</v>
      </c>
      <c r="F43" s="21">
        <v>10</v>
      </c>
      <c r="G43" s="22"/>
      <c r="H43" s="23">
        <v>3</v>
      </c>
      <c r="I43" s="20">
        <v>7</v>
      </c>
      <c r="J43" s="21">
        <v>10</v>
      </c>
      <c r="K43" s="2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x14ac:dyDescent="0.15">
      <c r="A44" s="76">
        <v>4</v>
      </c>
      <c r="B44" s="64" t="s">
        <v>57</v>
      </c>
      <c r="C44" s="18">
        <v>1</v>
      </c>
      <c r="D44" s="19">
        <v>2</v>
      </c>
      <c r="E44" s="20">
        <v>5</v>
      </c>
      <c r="F44" s="21">
        <v>9</v>
      </c>
      <c r="G44" s="22"/>
      <c r="H44" s="23">
        <v>3</v>
      </c>
      <c r="I44" s="20">
        <v>7</v>
      </c>
      <c r="J44" s="21">
        <v>11</v>
      </c>
      <c r="K44" s="2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x14ac:dyDescent="0.15">
      <c r="A45" s="78">
        <v>1</v>
      </c>
      <c r="B45" s="64" t="s">
        <v>58</v>
      </c>
      <c r="C45" s="18">
        <v>1</v>
      </c>
      <c r="D45" s="19">
        <v>4</v>
      </c>
      <c r="E45" s="20">
        <v>7</v>
      </c>
      <c r="F45" s="21">
        <v>10</v>
      </c>
      <c r="G45" s="22">
        <v>16</v>
      </c>
      <c r="H45" s="23">
        <v>3</v>
      </c>
      <c r="I45" s="20">
        <v>7</v>
      </c>
      <c r="J45" s="21">
        <v>10</v>
      </c>
      <c r="K45" s="22">
        <v>17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x14ac:dyDescent="0.15">
      <c r="A46" s="78">
        <v>1</v>
      </c>
      <c r="B46" s="64" t="s">
        <v>59</v>
      </c>
      <c r="C46" s="18">
        <v>3</v>
      </c>
      <c r="D46" s="19">
        <v>5</v>
      </c>
      <c r="E46" s="20">
        <v>9</v>
      </c>
      <c r="F46" s="21">
        <v>13</v>
      </c>
      <c r="G46" s="22">
        <v>14</v>
      </c>
      <c r="H46" s="23">
        <v>5</v>
      </c>
      <c r="I46" s="20">
        <v>10</v>
      </c>
      <c r="J46" s="21">
        <v>13</v>
      </c>
      <c r="K46" s="22">
        <v>15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x14ac:dyDescent="0.15">
      <c r="A47" s="80">
        <v>3</v>
      </c>
      <c r="B47" s="64" t="s">
        <v>60</v>
      </c>
      <c r="C47" s="18">
        <v>3</v>
      </c>
      <c r="D47" s="19">
        <v>5</v>
      </c>
      <c r="E47" s="20">
        <v>10</v>
      </c>
      <c r="F47" s="21">
        <v>13</v>
      </c>
      <c r="G47" s="22"/>
      <c r="H47" s="23">
        <v>5</v>
      </c>
      <c r="I47" s="20">
        <v>9</v>
      </c>
      <c r="J47" s="21">
        <v>13</v>
      </c>
      <c r="K47" s="2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x14ac:dyDescent="0.15">
      <c r="A48" s="78">
        <v>1</v>
      </c>
      <c r="B48" s="64" t="s">
        <v>61</v>
      </c>
      <c r="C48" s="18">
        <v>2</v>
      </c>
      <c r="D48" s="19">
        <v>4</v>
      </c>
      <c r="E48" s="20">
        <v>8</v>
      </c>
      <c r="F48" s="21">
        <v>11</v>
      </c>
      <c r="G48" s="22"/>
      <c r="H48" s="23">
        <v>4</v>
      </c>
      <c r="I48" s="20">
        <v>8</v>
      </c>
      <c r="J48" s="21">
        <v>10</v>
      </c>
      <c r="K48" s="2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53" x14ac:dyDescent="0.15">
      <c r="A49" s="78">
        <v>1</v>
      </c>
      <c r="B49" s="64" t="s">
        <v>62</v>
      </c>
      <c r="C49" s="18">
        <v>1</v>
      </c>
      <c r="D49" s="19">
        <v>2</v>
      </c>
      <c r="E49" s="20">
        <v>5</v>
      </c>
      <c r="F49" s="21">
        <v>8</v>
      </c>
      <c r="G49" s="22">
        <v>12</v>
      </c>
      <c r="H49" s="23">
        <v>2</v>
      </c>
      <c r="I49" s="20">
        <v>5</v>
      </c>
      <c r="J49" s="21">
        <v>8</v>
      </c>
      <c r="K49" s="22">
        <v>12</v>
      </c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</row>
    <row r="50" spans="1:53" x14ac:dyDescent="0.15">
      <c r="A50" s="80">
        <v>3</v>
      </c>
      <c r="B50" s="64" t="s">
        <v>63</v>
      </c>
      <c r="C50" s="18">
        <v>2</v>
      </c>
      <c r="D50" s="19">
        <v>3</v>
      </c>
      <c r="E50" s="20">
        <v>10</v>
      </c>
      <c r="F50" s="21">
        <v>12</v>
      </c>
      <c r="G50" s="22"/>
      <c r="H50" s="23">
        <v>5</v>
      </c>
      <c r="I50" s="20">
        <v>9</v>
      </c>
      <c r="J50" s="21">
        <v>13</v>
      </c>
      <c r="K50" s="2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</row>
    <row r="51" spans="1:53" x14ac:dyDescent="0.15">
      <c r="A51" s="76">
        <v>4</v>
      </c>
      <c r="B51" s="64" t="s">
        <v>64</v>
      </c>
      <c r="C51" s="18"/>
      <c r="D51" s="19"/>
      <c r="E51" s="20"/>
      <c r="F51" s="21"/>
      <c r="G51" s="22">
        <v>14</v>
      </c>
      <c r="H51" s="23"/>
      <c r="I51" s="20"/>
      <c r="J51" s="21"/>
      <c r="K51" s="22">
        <v>15</v>
      </c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</row>
    <row r="52" spans="1:53" x14ac:dyDescent="0.15">
      <c r="A52" s="76">
        <v>4</v>
      </c>
      <c r="B52" s="97" t="s">
        <v>65</v>
      </c>
      <c r="C52" s="18">
        <v>5</v>
      </c>
      <c r="D52" s="19">
        <v>11</v>
      </c>
      <c r="E52" s="20">
        <v>14</v>
      </c>
      <c r="F52" s="21">
        <v>18</v>
      </c>
      <c r="G52" s="22">
        <v>19</v>
      </c>
      <c r="H52" s="23">
        <v>12</v>
      </c>
      <c r="I52" s="20">
        <v>15</v>
      </c>
      <c r="J52" s="21">
        <v>18</v>
      </c>
      <c r="K52" s="22">
        <v>19</v>
      </c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</row>
    <row r="53" spans="1:53" x14ac:dyDescent="0.15">
      <c r="A53" s="80">
        <v>3</v>
      </c>
      <c r="B53" s="64" t="s">
        <v>66</v>
      </c>
      <c r="C53" s="18">
        <v>4</v>
      </c>
      <c r="D53" s="19">
        <v>7</v>
      </c>
      <c r="E53" s="20">
        <v>11</v>
      </c>
      <c r="F53" s="21">
        <v>15</v>
      </c>
      <c r="G53" s="22">
        <v>16</v>
      </c>
      <c r="H53" s="23">
        <v>7</v>
      </c>
      <c r="I53" s="20">
        <v>11</v>
      </c>
      <c r="J53" s="21">
        <v>15</v>
      </c>
      <c r="K53" s="22">
        <v>16</v>
      </c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</row>
    <row r="54" spans="1:53" x14ac:dyDescent="0.15">
      <c r="A54" s="78">
        <v>1</v>
      </c>
      <c r="B54" s="64" t="s">
        <v>67</v>
      </c>
      <c r="C54" s="18">
        <v>2</v>
      </c>
      <c r="D54" s="19">
        <v>5</v>
      </c>
      <c r="E54" s="20">
        <v>9</v>
      </c>
      <c r="F54" s="21">
        <v>11</v>
      </c>
      <c r="G54" s="24">
        <v>11</v>
      </c>
      <c r="H54" s="23">
        <v>4</v>
      </c>
      <c r="I54" s="20">
        <v>9</v>
      </c>
      <c r="J54" s="21">
        <v>12</v>
      </c>
      <c r="K54" s="24">
        <v>13</v>
      </c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</row>
    <row r="55" spans="1:53" x14ac:dyDescent="0.15">
      <c r="A55" s="77">
        <v>2</v>
      </c>
      <c r="B55" s="64" t="s">
        <v>68</v>
      </c>
      <c r="C55" s="18">
        <v>2</v>
      </c>
      <c r="D55" s="19">
        <v>3</v>
      </c>
      <c r="E55" s="20">
        <v>7</v>
      </c>
      <c r="F55" s="21">
        <v>11</v>
      </c>
      <c r="G55" s="22">
        <v>12</v>
      </c>
      <c r="H55" s="23">
        <v>3</v>
      </c>
      <c r="I55" s="20">
        <v>7</v>
      </c>
      <c r="J55" s="21">
        <v>10</v>
      </c>
      <c r="K55" s="22">
        <v>11</v>
      </c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</row>
    <row r="56" spans="1:53" x14ac:dyDescent="0.15">
      <c r="A56" s="76">
        <v>4</v>
      </c>
      <c r="B56" s="64" t="s">
        <v>70</v>
      </c>
      <c r="C56" s="18">
        <v>1</v>
      </c>
      <c r="D56" s="19">
        <v>1</v>
      </c>
      <c r="E56" s="20">
        <v>3</v>
      </c>
      <c r="F56" s="21">
        <v>4</v>
      </c>
      <c r="G56" s="22"/>
      <c r="H56" s="23">
        <v>1</v>
      </c>
      <c r="I56" s="20">
        <v>3</v>
      </c>
      <c r="J56" s="21">
        <v>5</v>
      </c>
      <c r="K56" s="2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</row>
    <row r="57" spans="1:53" ht="14.25" thickBot="1" x14ac:dyDescent="0.2">
      <c r="A57" s="79">
        <v>1</v>
      </c>
      <c r="B57" s="65" t="s">
        <v>69</v>
      </c>
      <c r="C57" s="25">
        <v>3</v>
      </c>
      <c r="D57" s="26">
        <v>6</v>
      </c>
      <c r="E57" s="27">
        <v>11</v>
      </c>
      <c r="F57" s="28">
        <v>14</v>
      </c>
      <c r="G57" s="29">
        <v>15</v>
      </c>
      <c r="H57" s="30">
        <v>6</v>
      </c>
      <c r="I57" s="27">
        <v>11</v>
      </c>
      <c r="J57" s="28">
        <v>14</v>
      </c>
      <c r="K57" s="29">
        <v>16</v>
      </c>
    </row>
    <row r="58" spans="1:53" ht="14.25" thickBot="1" x14ac:dyDescent="0.2">
      <c r="A58" s="73"/>
      <c r="B58" s="33"/>
      <c r="C58" s="66">
        <f t="shared" ref="C58:K58" si="0">COUNTA(C3:C57)</f>
        <v>51</v>
      </c>
      <c r="D58" s="67">
        <f t="shared" si="0"/>
        <v>51</v>
      </c>
      <c r="E58" s="68">
        <f t="shared" si="0"/>
        <v>51</v>
      </c>
      <c r="F58" s="69">
        <f t="shared" si="0"/>
        <v>52</v>
      </c>
      <c r="G58" s="70">
        <f t="shared" si="0"/>
        <v>29</v>
      </c>
      <c r="H58" s="71">
        <f t="shared" si="0"/>
        <v>51</v>
      </c>
      <c r="I58" s="68">
        <f t="shared" si="0"/>
        <v>51</v>
      </c>
      <c r="J58" s="69">
        <f t="shared" si="0"/>
        <v>52</v>
      </c>
      <c r="K58" s="72">
        <f t="shared" si="0"/>
        <v>29</v>
      </c>
    </row>
    <row r="59" spans="1:53" ht="14.25" thickBot="1" x14ac:dyDescent="0.2">
      <c r="A59" s="31"/>
      <c r="B59" s="31"/>
      <c r="C59" s="93">
        <f>SUM(C58:G58)</f>
        <v>234</v>
      </c>
      <c r="D59" s="94"/>
      <c r="E59" s="94"/>
      <c r="F59" s="94"/>
      <c r="G59" s="95"/>
      <c r="H59" s="93">
        <f>SUM(H58:K58)</f>
        <v>183</v>
      </c>
      <c r="I59" s="94"/>
      <c r="J59" s="94"/>
      <c r="K59" s="95"/>
    </row>
  </sheetData>
  <sheetProtection password="8BF5" sheet="1" objects="1" scenarios="1" selectLockedCells="1" selectUnlockedCells="1"/>
  <mergeCells count="4">
    <mergeCell ref="C1:G1"/>
    <mergeCell ref="H1:K1"/>
    <mergeCell ref="C59:G59"/>
    <mergeCell ref="H59:K59"/>
  </mergeCells>
  <phoneticPr fontId="1"/>
  <pageMargins left="0.7" right="0.7" top="0.75" bottom="0.75" header="0.3" footer="0.3"/>
  <pageSetup paperSize="256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M23"/>
  <sheetViews>
    <sheetView workbookViewId="0"/>
  </sheetViews>
  <sheetFormatPr defaultColWidth="3.625" defaultRowHeight="13.5" x14ac:dyDescent="0.15"/>
  <cols>
    <col min="2" max="2" width="3.375" customWidth="1"/>
    <col min="12" max="12" width="3.625" customWidth="1"/>
    <col min="13" max="13" width="4.375" customWidth="1"/>
  </cols>
  <sheetData>
    <row r="1" spans="1:13" ht="14.25" thickBot="1" x14ac:dyDescent="0.2">
      <c r="A1" s="32"/>
      <c r="B1" s="96" t="s">
        <v>0</v>
      </c>
      <c r="C1" s="89"/>
      <c r="D1" s="89"/>
      <c r="E1" s="89"/>
      <c r="F1" s="92"/>
      <c r="G1" s="89" t="s">
        <v>1</v>
      </c>
      <c r="H1" s="89"/>
      <c r="I1" s="89"/>
      <c r="J1" s="92"/>
      <c r="K1" s="1"/>
      <c r="L1" s="34"/>
      <c r="M1" s="34"/>
    </row>
    <row r="2" spans="1:13" ht="14.25" thickBot="1" x14ac:dyDescent="0.2">
      <c r="A2" s="35" t="s">
        <v>3</v>
      </c>
      <c r="B2" s="6" t="s">
        <v>4</v>
      </c>
      <c r="C2" s="7" t="s">
        <v>9</v>
      </c>
      <c r="D2" s="8" t="s">
        <v>6</v>
      </c>
      <c r="E2" s="9" t="s">
        <v>7</v>
      </c>
      <c r="F2" s="10" t="s">
        <v>8</v>
      </c>
      <c r="G2" s="11" t="s">
        <v>9</v>
      </c>
      <c r="H2" s="8" t="s">
        <v>10</v>
      </c>
      <c r="I2" s="9" t="s">
        <v>7</v>
      </c>
      <c r="J2" s="10" t="s">
        <v>11</v>
      </c>
      <c r="K2" s="1"/>
      <c r="L2" s="36" t="s">
        <v>2</v>
      </c>
      <c r="M2" s="37" t="s">
        <v>14</v>
      </c>
    </row>
    <row r="3" spans="1:13" x14ac:dyDescent="0.15">
      <c r="A3" s="38">
        <v>1</v>
      </c>
      <c r="B3" s="39">
        <f>COUNTIF(DifficultyList!C$3:C$57,1)</f>
        <v>17</v>
      </c>
      <c r="C3" s="13">
        <f>COUNTIF(DifficultyList!D$3:D$57,1)</f>
        <v>1</v>
      </c>
      <c r="D3" s="14">
        <f>COUNTIF(DifficultyList!E$3:E$57,1)</f>
        <v>0</v>
      </c>
      <c r="E3" s="15">
        <f>COUNTIF(DifficultyList!F$3:F$57,1)</f>
        <v>1</v>
      </c>
      <c r="F3" s="22">
        <f>COUNTIF(DifficultyList!G$3:G$57,1)</f>
        <v>0</v>
      </c>
      <c r="G3" s="40">
        <f>COUNTIF(DifficultyList!H$3:H$57,1)</f>
        <v>2</v>
      </c>
      <c r="H3" s="14">
        <f>COUNTIF(DifficultyList!I$3:I$57,1)</f>
        <v>0</v>
      </c>
      <c r="I3" s="15">
        <f>COUNTIF(DifficultyList!J$3:J$57,1)</f>
        <v>1</v>
      </c>
      <c r="J3" s="22">
        <f>COUNTIF(DifficultyList!K$3:K$57,1)</f>
        <v>0</v>
      </c>
      <c r="K3" s="1"/>
      <c r="L3" s="41">
        <v>1</v>
      </c>
      <c r="M3" s="42">
        <f>COUNTIF(DifficultyList!$A$3:$A$57,1)</f>
        <v>26</v>
      </c>
    </row>
    <row r="4" spans="1:13" x14ac:dyDescent="0.15">
      <c r="A4" s="43">
        <v>2</v>
      </c>
      <c r="B4" s="44">
        <f>COUNTIF(DifficultyList!C$3:C$57,2)</f>
        <v>18</v>
      </c>
      <c r="C4" s="19">
        <f>COUNTIF(DifficultyList!D$3:D$57,2)</f>
        <v>4</v>
      </c>
      <c r="D4" s="20">
        <f>COUNTIF(DifficultyList!E$3:E$57,2)</f>
        <v>0</v>
      </c>
      <c r="E4" s="21">
        <f>COUNTIF(DifficultyList!F$3:F$57,2)</f>
        <v>0</v>
      </c>
      <c r="F4" s="22">
        <f>COUNTIF(DifficultyList!G$3:G$57,2)</f>
        <v>0</v>
      </c>
      <c r="G4" s="45">
        <f>COUNTIF(DifficultyList!H$3:H$57,2)</f>
        <v>3</v>
      </c>
      <c r="H4" s="20">
        <f>COUNTIF(DifficultyList!I$3:I$57,2)</f>
        <v>0</v>
      </c>
      <c r="I4" s="21">
        <f>COUNTIF(DifficultyList!J$3:J$57,2)</f>
        <v>0</v>
      </c>
      <c r="J4" s="22">
        <f>COUNTIF(DifficultyList!K$3:K$57,2)</f>
        <v>0</v>
      </c>
      <c r="K4" s="1"/>
      <c r="L4" s="86">
        <v>2</v>
      </c>
      <c r="M4" s="46">
        <f>COUNTIF(DifficultyList!$A$3:$A$57,2)</f>
        <v>8</v>
      </c>
    </row>
    <row r="5" spans="1:13" x14ac:dyDescent="0.15">
      <c r="A5" s="43">
        <v>3</v>
      </c>
      <c r="B5" s="44">
        <f>COUNTIF(DifficultyList!C$3:C$57,3)</f>
        <v>5</v>
      </c>
      <c r="C5" s="19">
        <f>COUNTIF(DifficultyList!D$3:D$57,3)</f>
        <v>9</v>
      </c>
      <c r="D5" s="20">
        <f>COUNTIF(DifficultyList!E$3:E$57,3)</f>
        <v>1</v>
      </c>
      <c r="E5" s="21">
        <f>COUNTIF(DifficultyList!F$3:F$57,3)</f>
        <v>0</v>
      </c>
      <c r="F5" s="22">
        <f>COUNTIF(DifficultyList!G$3:G$57,3)</f>
        <v>0</v>
      </c>
      <c r="G5" s="45">
        <f>COUNTIF(DifficultyList!H$3:H$57,3)</f>
        <v>11</v>
      </c>
      <c r="H5" s="20">
        <f>COUNTIF(DifficultyList!I$3:I$57,3)</f>
        <v>1</v>
      </c>
      <c r="I5" s="21">
        <f>COUNTIF(DifficultyList!J$3:J$57,3)</f>
        <v>0</v>
      </c>
      <c r="J5" s="22">
        <f>COUNTIF(DifficultyList!K$3:K$57,3)</f>
        <v>0</v>
      </c>
      <c r="K5" s="1"/>
      <c r="L5" s="85">
        <v>3</v>
      </c>
      <c r="M5" s="46">
        <f>COUNTIF(DifficultyList!$A$3:$A$57,3)</f>
        <v>7</v>
      </c>
    </row>
    <row r="6" spans="1:13" ht="14.25" thickBot="1" x14ac:dyDescent="0.2">
      <c r="A6" s="43">
        <v>4</v>
      </c>
      <c r="B6" s="44">
        <f>COUNTIF(DifficultyList!C$3:C$57,4)</f>
        <v>6</v>
      </c>
      <c r="C6" s="19">
        <f>COUNTIF(DifficultyList!D$3:D$57,4)</f>
        <v>15</v>
      </c>
      <c r="D6" s="20">
        <f>COUNTIF(DifficultyList!E$3:E$57,4)</f>
        <v>0</v>
      </c>
      <c r="E6" s="21">
        <f>COUNTIF(DifficultyList!F$3:F$57,4)</f>
        <v>1</v>
      </c>
      <c r="F6" s="22">
        <f>COUNTIF(DifficultyList!G$3:G$57,4)</f>
        <v>0</v>
      </c>
      <c r="G6" s="45">
        <f>COUNTIF(DifficultyList!H$3:H$57,4)</f>
        <v>12</v>
      </c>
      <c r="H6" s="20">
        <f>COUNTIF(DifficultyList!I$3:I$57,4)</f>
        <v>0</v>
      </c>
      <c r="I6" s="21">
        <f>COUNTIF(DifficultyList!J$3:J$57,4)</f>
        <v>0</v>
      </c>
      <c r="J6" s="22">
        <f>COUNTIF(DifficultyList!K$3:K$57,4)</f>
        <v>0</v>
      </c>
      <c r="K6" s="1"/>
      <c r="L6" s="84">
        <v>4</v>
      </c>
      <c r="M6" s="47">
        <f>COUNTIF(DifficultyList!$A$3:$A$57,4)</f>
        <v>14</v>
      </c>
    </row>
    <row r="7" spans="1:13" ht="14.25" thickBot="1" x14ac:dyDescent="0.2">
      <c r="A7" s="43">
        <v>5</v>
      </c>
      <c r="B7" s="44">
        <f>COUNTIF(DifficultyList!C$3:C$57,5)</f>
        <v>5</v>
      </c>
      <c r="C7" s="19">
        <f>COUNTIF(DifficultyList!D$3:D$57,5)</f>
        <v>8</v>
      </c>
      <c r="D7" s="20">
        <f>COUNTIF(DifficultyList!E$3:E$57,5)</f>
        <v>3</v>
      </c>
      <c r="E7" s="21">
        <f>COUNTIF(DifficultyList!F$3:F$57,5)</f>
        <v>0</v>
      </c>
      <c r="F7" s="22">
        <f>COUNTIF(DifficultyList!G$3:G$57,5)</f>
        <v>0</v>
      </c>
      <c r="G7" s="45">
        <f>COUNTIF(DifficultyList!H$3:H$57,5)</f>
        <v>9</v>
      </c>
      <c r="H7" s="20">
        <f>COUNTIF(DifficultyList!I$3:I$57,5)</f>
        <v>3</v>
      </c>
      <c r="I7" s="21">
        <f>COUNTIF(DifficultyList!J$3:J$57,5)</f>
        <v>1</v>
      </c>
      <c r="J7" s="22">
        <f>COUNTIF(DifficultyList!K$3:K$57,5)</f>
        <v>0</v>
      </c>
      <c r="K7" s="1"/>
      <c r="L7" s="63" t="s">
        <v>12</v>
      </c>
      <c r="M7" s="48">
        <f>SUM(M3:M6)</f>
        <v>55</v>
      </c>
    </row>
    <row r="8" spans="1:13" x14ac:dyDescent="0.15">
      <c r="A8" s="43">
        <v>6</v>
      </c>
      <c r="B8" s="44">
        <f>COUNTIF(DifficultyList!C$3:C$57,6)</f>
        <v>0</v>
      </c>
      <c r="C8" s="19">
        <f>COUNTIF(DifficultyList!D$3:D$57,6)</f>
        <v>7</v>
      </c>
      <c r="D8" s="20">
        <f>COUNTIF(DifficultyList!E$3:E$57,6)</f>
        <v>3</v>
      </c>
      <c r="E8" s="21">
        <f>COUNTIF(DifficultyList!F$3:F$57,6)</f>
        <v>0</v>
      </c>
      <c r="F8" s="22">
        <f>COUNTIF(DifficultyList!G$3:G$57,6)</f>
        <v>0</v>
      </c>
      <c r="G8" s="45">
        <f>COUNTIF(DifficultyList!H$3:H$57,6)</f>
        <v>8</v>
      </c>
      <c r="H8" s="20">
        <f>COUNTIF(DifficultyList!I$3:I$57,6)</f>
        <v>1</v>
      </c>
      <c r="I8" s="21">
        <f>COUNTIF(DifficultyList!J$3:J$57,6)</f>
        <v>0</v>
      </c>
      <c r="J8" s="22">
        <f>COUNTIF(DifficultyList!K$3:K$57,6)</f>
        <v>0</v>
      </c>
      <c r="K8" s="1"/>
      <c r="L8" s="83"/>
      <c r="M8" s="81"/>
    </row>
    <row r="9" spans="1:13" x14ac:dyDescent="0.15">
      <c r="A9" s="43">
        <v>7</v>
      </c>
      <c r="B9" s="44">
        <f>COUNTIF(DifficultyList!C$3:C$57,7)</f>
        <v>0</v>
      </c>
      <c r="C9" s="19">
        <f>COUNTIF(DifficultyList!D$3:D$57,7)</f>
        <v>3</v>
      </c>
      <c r="D9" s="20">
        <f>COUNTIF(DifficultyList!E$3:E$57,7)</f>
        <v>8</v>
      </c>
      <c r="E9" s="21">
        <f>COUNTIF(DifficultyList!F$3:F$57,7)</f>
        <v>0</v>
      </c>
      <c r="F9" s="22">
        <f>COUNTIF(DifficultyList!G$3:G$57,7)</f>
        <v>0</v>
      </c>
      <c r="G9" s="45">
        <f>COUNTIF(DifficultyList!H$3:H$57,7)</f>
        <v>2</v>
      </c>
      <c r="H9" s="20">
        <f>COUNTIF(DifficultyList!I$3:I$57,7)</f>
        <v>10</v>
      </c>
      <c r="I9" s="21">
        <f>COUNTIF(DifficultyList!J$3:J$57,7)</f>
        <v>0</v>
      </c>
      <c r="J9" s="22">
        <f>COUNTIF(DifficultyList!K$3:K$57,7)</f>
        <v>0</v>
      </c>
      <c r="K9" s="1"/>
      <c r="L9" s="81"/>
      <c r="M9" s="82"/>
    </row>
    <row r="10" spans="1:13" x14ac:dyDescent="0.15">
      <c r="A10" s="43">
        <v>8</v>
      </c>
      <c r="B10" s="44">
        <f>COUNTIF(DifficultyList!C$3:C$57,8)</f>
        <v>0</v>
      </c>
      <c r="C10" s="19">
        <f>COUNTIF(DifficultyList!D$3:D$57,8)</f>
        <v>0</v>
      </c>
      <c r="D10" s="20">
        <f>COUNTIF(DifficultyList!E$3:E$57,8)</f>
        <v>10</v>
      </c>
      <c r="E10" s="21">
        <f>COUNTIF(DifficultyList!F$3:F$57,8)</f>
        <v>2</v>
      </c>
      <c r="F10" s="22">
        <f>COUNTIF(DifficultyList!G$3:G$57,8)</f>
        <v>1</v>
      </c>
      <c r="G10" s="45">
        <f>COUNTIF(DifficultyList!H$3:H$57,8)</f>
        <v>0</v>
      </c>
      <c r="H10" s="20">
        <f>COUNTIF(DifficultyList!I$3:I$57,8)</f>
        <v>7</v>
      </c>
      <c r="I10" s="21">
        <f>COUNTIF(DifficultyList!J$3:J$57,8)</f>
        <v>2</v>
      </c>
      <c r="J10" s="22">
        <f>COUNTIF(DifficultyList!K$3:K$57,8)</f>
        <v>1</v>
      </c>
      <c r="K10" s="1"/>
      <c r="L10" s="83"/>
      <c r="M10" s="81"/>
    </row>
    <row r="11" spans="1:13" x14ac:dyDescent="0.15">
      <c r="A11" s="43">
        <v>9</v>
      </c>
      <c r="B11" s="44">
        <f>COUNTIF(DifficultyList!C$3:C$57,9)</f>
        <v>0</v>
      </c>
      <c r="C11" s="19">
        <f>COUNTIF(DifficultyList!D$3:D$57,9)</f>
        <v>3</v>
      </c>
      <c r="D11" s="20">
        <f>COUNTIF(DifficultyList!E$3:E$57,9)</f>
        <v>9</v>
      </c>
      <c r="E11" s="21">
        <f>COUNTIF(DifficultyList!F$3:F$57,9)</f>
        <v>3</v>
      </c>
      <c r="F11" s="22">
        <f>COUNTIF(DifficultyList!G$3:G$57,9)</f>
        <v>0</v>
      </c>
      <c r="G11" s="45">
        <f>COUNTIF(DifficultyList!H$3:H$57,9)</f>
        <v>3</v>
      </c>
      <c r="H11" s="20">
        <f>COUNTIF(DifficultyList!I$3:I$57,9)</f>
        <v>11</v>
      </c>
      <c r="I11" s="21">
        <f>COUNTIF(DifficultyList!J$3:J$57,9)</f>
        <v>2</v>
      </c>
      <c r="J11" s="22">
        <f>COUNTIF(DifficultyList!K$3:K$57,9)</f>
        <v>0</v>
      </c>
      <c r="K11" s="1"/>
      <c r="L11" s="1"/>
      <c r="M11" s="1"/>
    </row>
    <row r="12" spans="1:13" x14ac:dyDescent="0.15">
      <c r="A12" s="43">
        <v>10</v>
      </c>
      <c r="B12" s="44">
        <f>COUNTIF(DifficultyList!C$3:C$57,10)</f>
        <v>0</v>
      </c>
      <c r="C12" s="19">
        <f>COUNTIF(DifficultyList!D$3:D$57,10)</f>
        <v>0</v>
      </c>
      <c r="D12" s="20">
        <f>COUNTIF(DifficultyList!E$3:E$57,10)</f>
        <v>6</v>
      </c>
      <c r="E12" s="21">
        <f>COUNTIF(DifficultyList!F$3:F$57,10)</f>
        <v>7</v>
      </c>
      <c r="F12" s="22">
        <f>COUNTIF(DifficultyList!G$3:G$57,10)</f>
        <v>0</v>
      </c>
      <c r="G12" s="45">
        <f>COUNTIF(DifficultyList!H$3:H$57,10)</f>
        <v>0</v>
      </c>
      <c r="H12" s="20">
        <f>COUNTIF(DifficultyList!I$3:I$57,10)</f>
        <v>6</v>
      </c>
      <c r="I12" s="21">
        <f>COUNTIF(DifficultyList!J$3:J$57,10)</f>
        <v>9</v>
      </c>
      <c r="J12" s="22">
        <f>COUNTIF(DifficultyList!K$3:K$57,10)</f>
        <v>0</v>
      </c>
      <c r="K12" s="1"/>
      <c r="L12" s="1"/>
      <c r="M12" s="1"/>
    </row>
    <row r="13" spans="1:13" x14ac:dyDescent="0.15">
      <c r="A13" s="43">
        <v>11</v>
      </c>
      <c r="B13" s="44">
        <f>COUNTIF(DifficultyList!C$3:C$57,11)</f>
        <v>0</v>
      </c>
      <c r="C13" s="19">
        <f>COUNTIF(DifficultyList!D$3:D$57,11)</f>
        <v>1</v>
      </c>
      <c r="D13" s="20">
        <f>COUNTIF(DifficultyList!E$3:E$57,11)</f>
        <v>6</v>
      </c>
      <c r="E13" s="21">
        <f>COUNTIF(DifficultyList!F$3:F$57,11)</f>
        <v>10</v>
      </c>
      <c r="F13" s="22">
        <f>COUNTIF(DifficultyList!G$3:G$57,11)</f>
        <v>3</v>
      </c>
      <c r="G13" s="45">
        <f>COUNTIF(DifficultyList!H$3:H$57,11)</f>
        <v>0</v>
      </c>
      <c r="H13" s="20">
        <f>COUNTIF(DifficultyList!I$3:I$57,11)</f>
        <v>7</v>
      </c>
      <c r="I13" s="21">
        <f>COUNTIF(DifficultyList!J$3:J$57,11)</f>
        <v>7</v>
      </c>
      <c r="J13" s="22">
        <f>COUNTIF(DifficultyList!K$3:K$57,11)</f>
        <v>2</v>
      </c>
      <c r="K13" s="1"/>
      <c r="L13" s="1"/>
      <c r="M13" s="1"/>
    </row>
    <row r="14" spans="1:13" x14ac:dyDescent="0.15">
      <c r="A14" s="43">
        <v>12</v>
      </c>
      <c r="B14" s="44">
        <f>COUNTIF(DifficultyList!C$3:C$57,12)</f>
        <v>0</v>
      </c>
      <c r="C14" s="19">
        <f>COUNTIF(DifficultyList!D$3:D$57,12)</f>
        <v>0</v>
      </c>
      <c r="D14" s="20">
        <f>COUNTIF(DifficultyList!E$3:E$57,12)</f>
        <v>4</v>
      </c>
      <c r="E14" s="21">
        <f>COUNTIF(DifficultyList!F$3:F$57,12)</f>
        <v>9</v>
      </c>
      <c r="F14" s="22">
        <f>COUNTIF(DifficultyList!G$3:G$57,12)</f>
        <v>3</v>
      </c>
      <c r="G14" s="45">
        <f>COUNTIF(DifficultyList!H$3:H$57,12)</f>
        <v>1</v>
      </c>
      <c r="H14" s="20">
        <f>COUNTIF(DifficultyList!I$3:I$57,12)</f>
        <v>4</v>
      </c>
      <c r="I14" s="21">
        <f>COUNTIF(DifficultyList!J$3:J$57,12)</f>
        <v>7</v>
      </c>
      <c r="J14" s="22">
        <f>COUNTIF(DifficultyList!K$3:K$57,12)</f>
        <v>4</v>
      </c>
      <c r="K14" s="1"/>
      <c r="L14" s="1"/>
      <c r="M14" s="1"/>
    </row>
    <row r="15" spans="1:13" x14ac:dyDescent="0.15">
      <c r="A15" s="43">
        <v>13</v>
      </c>
      <c r="B15" s="44">
        <f>COUNTIF(DifficultyList!C$3:C$57,13)</f>
        <v>0</v>
      </c>
      <c r="C15" s="19">
        <f>COUNTIF(DifficultyList!D$3:D$57,13)</f>
        <v>0</v>
      </c>
      <c r="D15" s="20">
        <f>COUNTIF(DifficultyList!E$3:E$57,13)</f>
        <v>0</v>
      </c>
      <c r="E15" s="21">
        <f>COUNTIF(DifficultyList!F$3:F$57,13)</f>
        <v>5</v>
      </c>
      <c r="F15" s="22">
        <f>COUNTIF(DifficultyList!G$3:G$57,13)</f>
        <v>5</v>
      </c>
      <c r="G15" s="45">
        <f>COUNTIF(DifficultyList!H$3:H$57,13)</f>
        <v>0</v>
      </c>
      <c r="H15" s="20">
        <f>COUNTIF(DifficultyList!I$3:I$57,13)</f>
        <v>0</v>
      </c>
      <c r="I15" s="21">
        <f>COUNTIF(DifficultyList!J$3:J$57,13)</f>
        <v>8</v>
      </c>
      <c r="J15" s="22">
        <f>COUNTIF(DifficultyList!K$3:K$57,13)</f>
        <v>6</v>
      </c>
      <c r="K15" s="1"/>
      <c r="L15" s="1"/>
      <c r="M15" s="1"/>
    </row>
    <row r="16" spans="1:13" x14ac:dyDescent="0.15">
      <c r="A16" s="43">
        <v>14</v>
      </c>
      <c r="B16" s="44">
        <f>COUNTIF(DifficultyList!C$3:C$57,14)</f>
        <v>0</v>
      </c>
      <c r="C16" s="19">
        <f>COUNTIF(DifficultyList!D$3:D$57,14)</f>
        <v>0</v>
      </c>
      <c r="D16" s="20">
        <f>COUNTIF(DifficultyList!E$3:E$57,14)</f>
        <v>1</v>
      </c>
      <c r="E16" s="21">
        <f>COUNTIF(DifficultyList!F$3:F$57,14)</f>
        <v>8</v>
      </c>
      <c r="F16" s="22">
        <f>COUNTIF(DifficultyList!G$3:G$57,14)</f>
        <v>6</v>
      </c>
      <c r="G16" s="45">
        <f>COUNTIF(DifficultyList!H$3:H$57,14)</f>
        <v>0</v>
      </c>
      <c r="H16" s="20">
        <f>COUNTIF(DifficultyList!I$3:I$57,14)</f>
        <v>0</v>
      </c>
      <c r="I16" s="21">
        <f>COUNTIF(DifficultyList!J$3:J$57,14)</f>
        <v>9</v>
      </c>
      <c r="J16" s="22">
        <f>COUNTIF(DifficultyList!K$3:K$57,14)</f>
        <v>3</v>
      </c>
      <c r="K16" s="1"/>
      <c r="L16" s="1"/>
      <c r="M16" s="1"/>
    </row>
    <row r="17" spans="1:13" x14ac:dyDescent="0.15">
      <c r="A17" s="43">
        <v>15</v>
      </c>
      <c r="B17" s="44">
        <f>COUNTIF(DifficultyList!C$3:C$57,15)</f>
        <v>0</v>
      </c>
      <c r="C17" s="19">
        <f>COUNTIF(DifficultyList!D$3:D$57,15)</f>
        <v>0</v>
      </c>
      <c r="D17" s="20">
        <f>COUNTIF(DifficultyList!E$3:E$57,15)</f>
        <v>0</v>
      </c>
      <c r="E17" s="21">
        <f>COUNTIF(DifficultyList!F$3:F$57,15)</f>
        <v>2</v>
      </c>
      <c r="F17" s="22">
        <f>COUNTIF(DifficultyList!G$3:G$57,15)</f>
        <v>5</v>
      </c>
      <c r="G17" s="45">
        <f>COUNTIF(DifficultyList!H$3:H$57,15)</f>
        <v>0</v>
      </c>
      <c r="H17" s="20">
        <f>COUNTIF(DifficultyList!I$3:I$57,15)</f>
        <v>1</v>
      </c>
      <c r="I17" s="21">
        <f>COUNTIF(DifficultyList!J$3:J$57,15)</f>
        <v>2</v>
      </c>
      <c r="J17" s="22">
        <f>COUNTIF(DifficultyList!K$3:K$57,15)</f>
        <v>5</v>
      </c>
      <c r="K17" s="1"/>
      <c r="L17" s="1"/>
      <c r="M17" s="1"/>
    </row>
    <row r="18" spans="1:13" x14ac:dyDescent="0.15">
      <c r="A18" s="43">
        <v>16</v>
      </c>
      <c r="B18" s="44">
        <f>COUNTIF(DifficultyList!C$3:C$57,16)</f>
        <v>0</v>
      </c>
      <c r="C18" s="19">
        <f>COUNTIF(DifficultyList!D$3:D$57,16)</f>
        <v>0</v>
      </c>
      <c r="D18" s="20">
        <f>COUNTIF(DifficultyList!E$3:E$57,16)</f>
        <v>0</v>
      </c>
      <c r="E18" s="21">
        <f>COUNTIF(DifficultyList!F$3:F$57,16)</f>
        <v>3</v>
      </c>
      <c r="F18" s="22">
        <f>COUNTIF(DifficultyList!G$3:G$57,16)</f>
        <v>3</v>
      </c>
      <c r="G18" s="45">
        <f>COUNTIF(DifficultyList!H$3:H$57,16)</f>
        <v>0</v>
      </c>
      <c r="H18" s="20">
        <f>COUNTIF(DifficultyList!I$3:I$57,16)</f>
        <v>0</v>
      </c>
      <c r="I18" s="21">
        <f>COUNTIF(DifficultyList!J$3:J$57,16)</f>
        <v>3</v>
      </c>
      <c r="J18" s="22">
        <f>COUNTIF(DifficultyList!K$3:K$57,16)</f>
        <v>4</v>
      </c>
      <c r="K18" s="1"/>
      <c r="L18" s="1"/>
      <c r="M18" s="1"/>
    </row>
    <row r="19" spans="1:13" x14ac:dyDescent="0.15">
      <c r="A19" s="43">
        <v>17</v>
      </c>
      <c r="B19" s="44">
        <f>COUNTIF(DifficultyList!C$3:C$57,17)</f>
        <v>0</v>
      </c>
      <c r="C19" s="19">
        <f>COUNTIF(DifficultyList!D$3:D$57,17)</f>
        <v>0</v>
      </c>
      <c r="D19" s="20">
        <f>COUNTIF(DifficultyList!E$3:E$57,17)</f>
        <v>0</v>
      </c>
      <c r="E19" s="21">
        <f>COUNTIF(DifficultyList!F$3:F$57,17)</f>
        <v>0</v>
      </c>
      <c r="F19" s="22">
        <f>COUNTIF(DifficultyList!G$3:G$57,17)</f>
        <v>2</v>
      </c>
      <c r="G19" s="45">
        <f>COUNTIF(DifficultyList!H$3:H$57,17)</f>
        <v>0</v>
      </c>
      <c r="H19" s="20">
        <f>COUNTIF(DifficultyList!I$3:I$57,17)</f>
        <v>0</v>
      </c>
      <c r="I19" s="21">
        <f>COUNTIF(DifficultyList!J$3:J$57,17)</f>
        <v>0</v>
      </c>
      <c r="J19" s="22">
        <f>COUNTIF(DifficultyList!K$3:K$57,17)</f>
        <v>3</v>
      </c>
      <c r="K19" s="1"/>
      <c r="L19" s="1"/>
      <c r="M19" s="1"/>
    </row>
    <row r="20" spans="1:13" x14ac:dyDescent="0.15">
      <c r="A20" s="43">
        <v>18</v>
      </c>
      <c r="B20" s="44">
        <f>COUNTIF(DifficultyList!C$3:C$57,18)</f>
        <v>0</v>
      </c>
      <c r="C20" s="19">
        <f>COUNTIF(DifficultyList!D$3:D$57,18)</f>
        <v>0</v>
      </c>
      <c r="D20" s="20">
        <f>COUNTIF(DifficultyList!E$3:E$57,18)</f>
        <v>0</v>
      </c>
      <c r="E20" s="21">
        <f>COUNTIF(DifficultyList!F$3:F$57,18)</f>
        <v>1</v>
      </c>
      <c r="F20" s="22">
        <f>COUNTIF(DifficultyList!G$3:G$57,18)</f>
        <v>0</v>
      </c>
      <c r="G20" s="45">
        <f>COUNTIF(DifficultyList!H$3:H$57,18)</f>
        <v>0</v>
      </c>
      <c r="H20" s="20">
        <f>COUNTIF(DifficultyList!I$3:I$57,18)</f>
        <v>0</v>
      </c>
      <c r="I20" s="21">
        <f>COUNTIF(DifficultyList!J$3:J$57,18)</f>
        <v>1</v>
      </c>
      <c r="J20" s="22">
        <f>COUNTIF(DifficultyList!K$3:K$57,18)</f>
        <v>0</v>
      </c>
      <c r="K20" s="1"/>
      <c r="L20" s="1"/>
      <c r="M20" s="1"/>
    </row>
    <row r="21" spans="1:13" x14ac:dyDescent="0.15">
      <c r="A21" s="43">
        <v>19</v>
      </c>
      <c r="B21" s="44">
        <f>COUNTIF(DifficultyList!C$3:C$57,19)</f>
        <v>0</v>
      </c>
      <c r="C21" s="19">
        <f>COUNTIF(DifficultyList!D$3:D$57,19)</f>
        <v>0</v>
      </c>
      <c r="D21" s="20">
        <f>COUNTIF(DifficultyList!E$3:E$57,19)</f>
        <v>0</v>
      </c>
      <c r="E21" s="21">
        <f>COUNTIF(DifficultyList!F$3:F$57,19)</f>
        <v>0</v>
      </c>
      <c r="F21" s="22">
        <f>COUNTIF(DifficultyList!G$3:G$57,19)</f>
        <v>1</v>
      </c>
      <c r="G21" s="45">
        <f>COUNTIF(DifficultyList!H$3:H$57,19)</f>
        <v>0</v>
      </c>
      <c r="H21" s="20">
        <f>COUNTIF(DifficultyList!I$3:I$57,19)</f>
        <v>0</v>
      </c>
      <c r="I21" s="21">
        <f>COUNTIF(DifficultyList!J$3:J$57,19)</f>
        <v>0</v>
      </c>
      <c r="J21" s="22">
        <f>COUNTIF(DifficultyList!K$3:K$57,19)</f>
        <v>1</v>
      </c>
      <c r="K21" s="1"/>
      <c r="L21" s="1"/>
      <c r="M21" s="1"/>
    </row>
    <row r="22" spans="1:13" ht="14.25" thickBot="1" x14ac:dyDescent="0.2">
      <c r="A22" s="49">
        <v>20</v>
      </c>
      <c r="B22" s="50">
        <f>COUNTIF(DifficultyList!C$3:C$57,20)</f>
        <v>0</v>
      </c>
      <c r="C22" s="51">
        <f>COUNTIF(DifficultyList!D$3:D$57,20)</f>
        <v>0</v>
      </c>
      <c r="D22" s="52">
        <f>COUNTIF(DifficultyList!E$3:E$57,20)</f>
        <v>0</v>
      </c>
      <c r="E22" s="53">
        <f>COUNTIF(DifficultyList!F$3:F$57,20)</f>
        <v>0</v>
      </c>
      <c r="F22" s="54">
        <f>COUNTIF(DifficultyList!G$3:G$57,20)</f>
        <v>0</v>
      </c>
      <c r="G22" s="55">
        <f>COUNTIF(DifficultyList!H$3:H$57,20)</f>
        <v>0</v>
      </c>
      <c r="H22" s="52">
        <f>COUNTIF(DifficultyList!I$3:I$57,20)</f>
        <v>0</v>
      </c>
      <c r="I22" s="53">
        <f>COUNTIF(DifficultyList!J$3:J$57,20)</f>
        <v>0</v>
      </c>
      <c r="J22" s="54">
        <f>COUNTIF(DifficultyList!K$3:K$57,20)</f>
        <v>0</v>
      </c>
      <c r="K22" s="1"/>
      <c r="L22" s="1"/>
      <c r="M22" s="1"/>
    </row>
    <row r="23" spans="1:13" ht="14.25" thickBot="1" x14ac:dyDescent="0.2">
      <c r="A23" s="56" t="s">
        <v>15</v>
      </c>
      <c r="B23" s="57">
        <f>SUM(B3:B22)</f>
        <v>51</v>
      </c>
      <c r="C23" s="58">
        <f t="shared" ref="C23:J23" si="0">SUM(C3:C22)</f>
        <v>51</v>
      </c>
      <c r="D23" s="59">
        <f t="shared" si="0"/>
        <v>51</v>
      </c>
      <c r="E23" s="60">
        <f t="shared" si="0"/>
        <v>52</v>
      </c>
      <c r="F23" s="61">
        <f t="shared" si="0"/>
        <v>29</v>
      </c>
      <c r="G23" s="62">
        <f t="shared" si="0"/>
        <v>51</v>
      </c>
      <c r="H23" s="59">
        <f t="shared" si="0"/>
        <v>51</v>
      </c>
      <c r="I23" s="60">
        <f t="shared" si="0"/>
        <v>52</v>
      </c>
      <c r="J23" s="61">
        <f t="shared" si="0"/>
        <v>29</v>
      </c>
      <c r="K23" s="1"/>
      <c r="L23" s="1"/>
      <c r="M23" s="1"/>
    </row>
  </sheetData>
  <sheetProtection password="8BF5" sheet="1" objects="1" scenarios="1" selectLockedCells="1" selectUnlockedCells="1"/>
  <mergeCells count="2">
    <mergeCell ref="B1:F1"/>
    <mergeCell ref="G1:J1"/>
  </mergeCells>
  <phoneticPr fontId="1"/>
  <pageMargins left="0.7" right="0.7" top="0.75" bottom="0.75" header="0.3" footer="0.3"/>
  <pageSetup paperSize="256"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DifficultyList</vt:lpstr>
      <vt:lpstr>DifficultyDistribution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rairin</dc:creator>
  <cp:lastModifiedBy>rairin</cp:lastModifiedBy>
  <dcterms:created xsi:type="dcterms:W3CDTF">2013-03-31T03:07:46Z</dcterms:created>
  <dcterms:modified xsi:type="dcterms:W3CDTF">2013-07-07T13:13:40Z</dcterms:modified>
</cp:coreProperties>
</file>